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い方" sheetId="1" r:id="rId1"/>
    <sheet name="製品一覧" sheetId="2" r:id="rId2"/>
    <sheet name="製品登録台帳" sheetId="3" r:id="rId3"/>
    <sheet name="修理受付" sheetId="4" r:id="rId4"/>
    <sheet name="集計" sheetId="5" r:id="rId5"/>
  </sheets>
  <definedNames>
    <definedName name="_xlnm._FilterDatabase" localSheetId="3" hidden="1">修理受付!$A$4:$T$504</definedName>
    <definedName name="_xlnm._FilterDatabase" localSheetId="2" hidden="1">製品登録台帳!$A$4:$P$1004</definedName>
    <definedName name="_xlnm.Print_Titles" localSheetId="3">修理受付!$4:$4</definedName>
    <definedName name="_xlnm.Print_Titles" localSheetId="1">製品一覧!$4:$4</definedName>
    <definedName name="_xlnm.Print_Titles" localSheetId="2">製品登録台帳!$4:$4</definedName>
  </definedNames>
  <calcPr calcId="124519" fullCalcOnLoad="1"/>
</workbook>
</file>

<file path=xl/sharedStrings.xml><?xml version="1.0" encoding="utf-8"?>
<sst xmlns="http://schemas.openxmlformats.org/spreadsheetml/2006/main" count="127" uniqueCount="106">
  <si>
    <t>製品保証・修理受付の管理表</t>
  </si>
  <si>
    <t>登録した購入者と修理の依頼を、1つのファイルで管理するための表です。</t>
  </si>
  <si>
    <t>セルの色の見方</t>
  </si>
  <si>
    <t>白いセル</t>
  </si>
  <si>
    <t>入力する欄です。</t>
  </si>
  <si>
    <t>灰色のセル</t>
  </si>
  <si>
    <t>自動で計算します。入力しないでください。</t>
  </si>
  <si>
    <t>紺色の見出し</t>
  </si>
  <si>
    <t>入力する欄の見出しです（計算する欄の見出しは灰色です）。</t>
  </si>
  <si>
    <t>使う順番</t>
  </si>
  <si>
    <t>1. 見本を消す</t>
  </si>
  <si>
    <t>各シートの5行目は架空の見本です。製品一覧・製品登録台帳・修理受付の白いセルの内容を消すか、上書きしてください。灰色のセルは消さないでください。</t>
  </si>
  <si>
    <t>2. 製品一覧</t>
  </si>
  <si>
    <t>型番、製品名、保証期間（か月）を入れます。</t>
  </si>
  <si>
    <t>3. 製品登録台帳</t>
  </si>
  <si>
    <t>購入者から登録があったら1行追加します。型番と購入日を入れると、保証期限の目安が出ます。同じシリアル番号が2回入ると「重複あり」と出ます。</t>
  </si>
  <si>
    <t>4. 修理受付</t>
  </si>
  <si>
    <t>依頼が来たら1行追加します。シリアル番号が台帳にあれば購入日を自動で表示します。台帳にない場合は、確認した購入日を「購入日（手入力）」に入れます。</t>
  </si>
  <si>
    <t>5. 集計</t>
  </si>
  <si>
    <t>未完了の件数、長く止まっている件数、型番ごとの修理件数を確認します。</t>
  </si>
  <si>
    <t>保証期限の目安の出し方</t>
  </si>
  <si>
    <t>計算のしかた</t>
  </si>
  <si>
    <t>購入日のNか月後の前日までとして計算します。例：2026/01/15 に12か月なら 2027/01/14。応当日がない月は、その月の末日までとします。例：2026/01/31 に1か月なら 2026/02/28。</t>
  </si>
  <si>
    <t>必ずご確認ください</t>
  </si>
  <si>
    <t>表示はあくまで目安です。保証の対象になるかどうかは、自社の保証規定に沿って判断し、「保証の判断」の欄に記入してください。数え方が自社の規定と違う場合は、規定を優先してください。</t>
  </si>
  <si>
    <t>入る件数と注意</t>
  </si>
  <si>
    <t>入る件数</t>
  </si>
  <si>
    <t>製品 50件、製品登録 1,000件、修理受付 500件までです。</t>
  </si>
  <si>
    <t>個人情報</t>
  </si>
  <si>
    <t>購入者の氏名や連絡先が入ります。ファイルにパスワードを設定し、見る人を必要な担当者に限ってください。</t>
  </si>
  <si>
    <t>同時編集</t>
  </si>
  <si>
    <t>複数人で同時に編集すると内容が上書きされることがあります。担当者を決めるか、更新の時間を分けてください。</t>
  </si>
  <si>
    <t>お問い合わせ対応</t>
  </si>
  <si>
    <t>この表は無料で、個別のサポートはありません。自社用に自由に変更して使えます。内容の正しさは保証しません。</t>
  </si>
  <si>
    <t>配布元</t>
  </si>
  <si>
    <t>ほしょうQR  https://hoshoqr.com/template/</t>
  </si>
  <si>
    <t>製品一覧</t>
  </si>
  <si>
    <t>型番と保証期間を入れます（50製品まで）。5行目は見本です。</t>
  </si>
  <si>
    <t>型番</t>
  </si>
  <si>
    <t>製品名</t>
  </si>
  <si>
    <t>保証期間（か月）</t>
  </si>
  <si>
    <t>説明書のURL</t>
  </si>
  <si>
    <t>メモ</t>
  </si>
  <si>
    <t>HL-300</t>
  </si>
  <si>
    <t>LEDヘッドライト</t>
  </si>
  <si>
    <t>https://example.com/manual/hl-300</t>
  </si>
  <si>
    <t>見本です。上書きしてください</t>
  </si>
  <si>
    <t>製品登録台帳</t>
  </si>
  <si>
    <t>購入者からの登録を1件1行で入れます（1,000件まで）。灰色の欄は自動で計算します。5行目は見本です。</t>
  </si>
  <si>
    <t>登録日</t>
  </si>
  <si>
    <t>シリアル番号</t>
  </si>
  <si>
    <t>購入日</t>
  </si>
  <si>
    <t>購入店</t>
  </si>
  <si>
    <t>購入者名</t>
  </si>
  <si>
    <t>メール</t>
  </si>
  <si>
    <t>電話</t>
  </si>
  <si>
    <t>購入証明</t>
  </si>
  <si>
    <t>販促お知らせの同意</t>
  </si>
  <si>
    <t>保証（か月）</t>
  </si>
  <si>
    <t>保証期限の目安</t>
  </si>
  <si>
    <t>今日時点の目安</t>
  </si>
  <si>
    <t>重複チェック</t>
  </si>
  <si>
    <t>HL3-000123</t>
  </si>
  <si>
    <t>Amazon</t>
  </si>
  <si>
    <t>山田 花子（架空）</t>
  </si>
  <si>
    <t>hanako@example.com</t>
  </si>
  <si>
    <t>000-0000-0000</t>
  </si>
  <si>
    <t>あり</t>
  </si>
  <si>
    <t>同意なし</t>
  </si>
  <si>
    <t>修理受付</t>
  </si>
  <si>
    <t>修理の依頼を1件1行で入れます（500件まで）。シリアル番号が台帳にあれば購入日を表示します。5行目は見本です。</t>
  </si>
  <si>
    <t>受付番号</t>
  </si>
  <si>
    <t>受付日</t>
  </si>
  <si>
    <t>状態</t>
  </si>
  <si>
    <t>連絡先</t>
  </si>
  <si>
    <t>症状</t>
  </si>
  <si>
    <t>購入日（台帳）</t>
  </si>
  <si>
    <t>購入日（手入力）</t>
  </si>
  <si>
    <t>受付日時点の目安</t>
  </si>
  <si>
    <t>保証の判断（自社で記入）</t>
  </si>
  <si>
    <t>対応内容</t>
  </si>
  <si>
    <t>担当</t>
  </si>
  <si>
    <t>最終連絡日</t>
  </si>
  <si>
    <t>完了日</t>
  </si>
  <si>
    <t>経過日数</t>
  </si>
  <si>
    <t>計算用</t>
  </si>
  <si>
    <t>R-0001</t>
  </si>
  <si>
    <t>確認中</t>
  </si>
  <si>
    <t>点灯しない</t>
  </si>
  <si>
    <t>本体の返送を依頼</t>
  </si>
  <si>
    <t>担当A</t>
  </si>
  <si>
    <t>集計</t>
  </si>
  <si>
    <t>このシートは自動で計算します。入力は不要です。見本を消すと0件になります。</t>
  </si>
  <si>
    <t>いまの状況</t>
  </si>
  <si>
    <t>未完了の修理</t>
  </si>
  <si>
    <t>7日以上たっている未完了</t>
  </si>
  <si>
    <t>状態：受付</t>
  </si>
  <si>
    <t>状態：確認中</t>
  </si>
  <si>
    <t>状態：対応中</t>
  </si>
  <si>
    <t>状態：完了</t>
  </si>
  <si>
    <t>製品登録の件数</t>
  </si>
  <si>
    <t>重複しているシリアル</t>
  </si>
  <si>
    <t>月別の修理受付（直近6か月）</t>
  </si>
  <si>
    <t>製品ごとの件数</t>
  </si>
  <si>
    <t>製品登録</t>
  </si>
  <si>
    <t>未完了</t>
  </si>
</sst>
</file>

<file path=xl/styles.xml><?xml version="1.0" encoding="utf-8"?>
<styleSheet xmlns="http://schemas.openxmlformats.org/spreadsheetml/2006/main">
  <numFmts count="3">
    <numFmt numFmtId="164" formatCode="@"/>
    <numFmt numFmtId="165" formatCode="yyyy/mm/dd"/>
    <numFmt numFmtId="166" formatCode="yyyy/mm"/>
  </numFmts>
  <fonts count="8">
    <font>
      <sz val="11"/>
      <color theme="1"/>
      <name val="Calibri"/>
      <family val="2"/>
      <scheme val="minor"/>
    </font>
    <font>
      <b/>
      <sz val="15"/>
      <color rgb="FF24406B"/>
      <name val="Yu Gothic"/>
      <family val="2"/>
    </font>
    <font>
      <sz val="10"/>
      <color rgb="FF5B6778"/>
      <name val="Yu Gothic"/>
      <family val="2"/>
    </font>
    <font>
      <b/>
      <sz val="12"/>
      <color rgb="FF24406B"/>
      <name val="Yu Gothic"/>
      <family val="2"/>
    </font>
    <font>
      <sz val="10"/>
      <color rgb="FF1D2A3D"/>
      <name val="Yu Gothic"/>
      <family val="2"/>
    </font>
    <font>
      <b/>
      <sz val="10"/>
      <color rgb="FFFFFFFF"/>
      <name val="Yu Gothic"/>
      <family val="2"/>
    </font>
    <font>
      <b/>
      <sz val="10"/>
      <color rgb="FF1D2A3D"/>
      <name val="Yu Gothic"/>
      <family val="2"/>
    </font>
    <font>
      <u/>
      <sz val="10"/>
      <color rgb="FF24406B"/>
      <name val="Yu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EEF1F5"/>
        <bgColor indexed="64"/>
      </patternFill>
    </fill>
    <fill>
      <patternFill patternType="solid">
        <fgColor rgb="FF24406B"/>
        <bgColor indexed="64"/>
      </patternFill>
    </fill>
    <fill>
      <patternFill patternType="solid">
        <fgColor rgb="FFC9D2D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4406B"/>
      </bottom>
      <diagonal/>
    </border>
    <border>
      <left style="thin">
        <color rgb="FFD5DBE4"/>
      </left>
      <right style="thin">
        <color rgb="FFD5DBE4"/>
      </right>
      <top style="thin">
        <color rgb="FFD5DBE4"/>
      </top>
      <bottom style="thin">
        <color rgb="FFD5DBE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top"/>
    </xf>
    <xf numFmtId="0" fontId="7" fillId="0" borderId="2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" fontId="4" fillId="0" borderId="2" xfId="0" applyNumberFormat="1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66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7">
    <dxf>
      <font>
        <b/>
        <color rgb="FFC8402E"/>
      </font>
    </dxf>
    <dxf>
      <font>
        <b/>
        <color rgb="FFA46A0B"/>
      </font>
    </dxf>
    <dxf>
      <font>
        <color rgb="FF2F7A4F"/>
      </font>
    </dxf>
    <dxf>
      <font>
        <color rgb="FFC8402E"/>
      </font>
      <fill>
        <patternFill>
          <bgColor rgb="FFFBE9E6"/>
        </patternFill>
      </fill>
    </dxf>
    <dxf>
      <font>
        <color rgb="FFA46A0B"/>
      </font>
      <fill>
        <patternFill>
          <bgColor rgb="FFFBF0D9"/>
        </patternFill>
      </fill>
    </dxf>
    <dxf>
      <font>
        <color rgb="FF24406B"/>
      </font>
      <fill>
        <patternFill>
          <bgColor rgb="FFE3EAF5"/>
        </patternFill>
      </fill>
    </dxf>
    <dxf>
      <font>
        <color rgb="FF2F7A4F"/>
      </font>
      <fill>
        <patternFill>
          <bgColor rgb="FFE2F2E8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oshoqr.com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7"/>
  <sheetViews>
    <sheetView showGridLines="0" tabSelected="1" workbookViewId="0"/>
  </sheetViews>
  <sheetFormatPr defaultRowHeight="15"/>
  <cols>
    <col min="1" max="1" width="3.7109375" customWidth="1"/>
    <col min="2" max="2" width="24.7109375" customWidth="1"/>
    <col min="3" max="3" width="76.7109375" customWidth="1"/>
  </cols>
  <sheetData>
    <row r="2" spans="2:3">
      <c r="B2" s="1" t="s">
        <v>0</v>
      </c>
    </row>
    <row r="3" spans="2:3">
      <c r="B3" s="2" t="s">
        <v>1</v>
      </c>
    </row>
    <row r="5" spans="2:3">
      <c r="B5" s="3" t="s">
        <v>2</v>
      </c>
      <c r="C5" s="3"/>
    </row>
    <row r="6" spans="2:3">
      <c r="B6" s="4" t="s">
        <v>3</v>
      </c>
      <c r="C6" s="5" t="s">
        <v>4</v>
      </c>
    </row>
    <row r="7" spans="2:3">
      <c r="B7" s="6" t="s">
        <v>5</v>
      </c>
      <c r="C7" s="5" t="s">
        <v>6</v>
      </c>
    </row>
    <row r="8" spans="2:3">
      <c r="B8" s="7" t="s">
        <v>7</v>
      </c>
      <c r="C8" s="5" t="s">
        <v>8</v>
      </c>
    </row>
    <row r="10" spans="2:3">
      <c r="B10" s="3" t="s">
        <v>9</v>
      </c>
      <c r="C10" s="3"/>
    </row>
    <row r="11" spans="2:3" ht="44.25" customHeight="1">
      <c r="B11" s="8" t="s">
        <v>10</v>
      </c>
      <c r="C11" s="5" t="s">
        <v>11</v>
      </c>
    </row>
    <row r="12" spans="2:3" ht="21.75" customHeight="1">
      <c r="B12" s="8" t="s">
        <v>12</v>
      </c>
      <c r="C12" s="5" t="s">
        <v>13</v>
      </c>
    </row>
    <row r="13" spans="2:3" ht="44.25" customHeight="1">
      <c r="B13" s="8" t="s">
        <v>14</v>
      </c>
      <c r="C13" s="5" t="s">
        <v>15</v>
      </c>
    </row>
    <row r="14" spans="2:3" ht="44.25" customHeight="1">
      <c r="B14" s="8" t="s">
        <v>16</v>
      </c>
      <c r="C14" s="5" t="s">
        <v>17</v>
      </c>
    </row>
    <row r="15" spans="2:3" ht="21.75" customHeight="1">
      <c r="B15" s="8" t="s">
        <v>18</v>
      </c>
      <c r="C15" s="5" t="s">
        <v>19</v>
      </c>
    </row>
    <row r="17" spans="2:3">
      <c r="B17" s="3" t="s">
        <v>20</v>
      </c>
      <c r="C17" s="3"/>
    </row>
    <row r="18" spans="2:3" ht="44.25" customHeight="1">
      <c r="B18" s="8" t="s">
        <v>21</v>
      </c>
      <c r="C18" s="5" t="s">
        <v>22</v>
      </c>
    </row>
    <row r="19" spans="2:3" ht="44.25" customHeight="1">
      <c r="B19" s="8" t="s">
        <v>23</v>
      </c>
      <c r="C19" s="5" t="s">
        <v>24</v>
      </c>
    </row>
    <row r="21" spans="2:3">
      <c r="B21" s="3" t="s">
        <v>25</v>
      </c>
      <c r="C21" s="3"/>
    </row>
    <row r="22" spans="2:3" ht="32.25" customHeight="1">
      <c r="B22" s="8" t="s">
        <v>26</v>
      </c>
      <c r="C22" s="5" t="s">
        <v>27</v>
      </c>
    </row>
    <row r="23" spans="2:3" ht="32.25" customHeight="1">
      <c r="B23" s="8" t="s">
        <v>28</v>
      </c>
      <c r="C23" s="5" t="s">
        <v>29</v>
      </c>
    </row>
    <row r="24" spans="2:3" ht="32.25" customHeight="1">
      <c r="B24" s="8" t="s">
        <v>30</v>
      </c>
      <c r="C24" s="5" t="s">
        <v>31</v>
      </c>
    </row>
    <row r="25" spans="2:3" ht="32.25" customHeight="1">
      <c r="B25" s="8" t="s">
        <v>32</v>
      </c>
      <c r="C25" s="5" t="s">
        <v>33</v>
      </c>
    </row>
    <row r="27" spans="2:3">
      <c r="B27" s="8" t="s">
        <v>34</v>
      </c>
      <c r="C27" s="9" t="s">
        <v>35</v>
      </c>
    </row>
  </sheetData>
  <mergeCells count="4">
    <mergeCell ref="B5:C5"/>
    <mergeCell ref="B10:C10"/>
    <mergeCell ref="B17:C17"/>
    <mergeCell ref="B21:C21"/>
  </mergeCells>
  <hyperlinks>
    <hyperlink ref="C27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30.7109375" customWidth="1"/>
    <col min="3" max="3" width="18.7109375" customWidth="1"/>
    <col min="4" max="4" width="40.7109375" customWidth="1"/>
    <col min="5" max="5" width="30.7109375" customWidth="1"/>
  </cols>
  <sheetData>
    <row r="1" spans="1:5">
      <c r="A1" s="1" t="s">
        <v>36</v>
      </c>
    </row>
    <row r="2" spans="1:5">
      <c r="A2" s="2" t="s">
        <v>37</v>
      </c>
    </row>
    <row r="4" spans="1:5" ht="32.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</row>
    <row r="5" spans="1:5">
      <c r="A5" s="11" t="s">
        <v>43</v>
      </c>
      <c r="B5" s="12" t="s">
        <v>44</v>
      </c>
      <c r="C5" s="13">
        <v>12</v>
      </c>
      <c r="D5" s="12" t="s">
        <v>45</v>
      </c>
      <c r="E5" s="12" t="s">
        <v>46</v>
      </c>
    </row>
    <row r="6" spans="1:5">
      <c r="A6" s="11"/>
      <c r="B6" s="12"/>
      <c r="C6" s="13"/>
      <c r="D6" s="12"/>
      <c r="E6" s="12"/>
    </row>
    <row r="7" spans="1:5">
      <c r="A7" s="11"/>
      <c r="B7" s="12"/>
      <c r="C7" s="13"/>
      <c r="D7" s="12"/>
      <c r="E7" s="12"/>
    </row>
    <row r="8" spans="1:5">
      <c r="A8" s="11"/>
      <c r="B8" s="12"/>
      <c r="C8" s="13"/>
      <c r="D8" s="12"/>
      <c r="E8" s="12"/>
    </row>
    <row r="9" spans="1:5">
      <c r="A9" s="11"/>
      <c r="B9" s="12"/>
      <c r="C9" s="13"/>
      <c r="D9" s="12"/>
      <c r="E9" s="12"/>
    </row>
    <row r="10" spans="1:5">
      <c r="A10" s="11"/>
      <c r="B10" s="12"/>
      <c r="C10" s="13"/>
      <c r="D10" s="12"/>
      <c r="E10" s="12"/>
    </row>
    <row r="11" spans="1:5">
      <c r="A11" s="11"/>
      <c r="B11" s="12"/>
      <c r="C11" s="13"/>
      <c r="D11" s="12"/>
      <c r="E11" s="12"/>
    </row>
    <row r="12" spans="1:5">
      <c r="A12" s="11"/>
      <c r="B12" s="12"/>
      <c r="C12" s="13"/>
      <c r="D12" s="12"/>
      <c r="E12" s="12"/>
    </row>
    <row r="13" spans="1:5">
      <c r="A13" s="11"/>
      <c r="B13" s="12"/>
      <c r="C13" s="13"/>
      <c r="D13" s="12"/>
      <c r="E13" s="12"/>
    </row>
    <row r="14" spans="1:5">
      <c r="A14" s="11"/>
      <c r="B14" s="12"/>
      <c r="C14" s="13"/>
      <c r="D14" s="12"/>
      <c r="E14" s="12"/>
    </row>
    <row r="15" spans="1:5">
      <c r="A15" s="11"/>
      <c r="B15" s="12"/>
      <c r="C15" s="13"/>
      <c r="D15" s="12"/>
      <c r="E15" s="12"/>
    </row>
    <row r="16" spans="1:5">
      <c r="A16" s="11"/>
      <c r="B16" s="12"/>
      <c r="C16" s="13"/>
      <c r="D16" s="12"/>
      <c r="E16" s="12"/>
    </row>
    <row r="17" spans="1:5">
      <c r="A17" s="11"/>
      <c r="B17" s="12"/>
      <c r="C17" s="13"/>
      <c r="D17" s="12"/>
      <c r="E17" s="12"/>
    </row>
    <row r="18" spans="1:5">
      <c r="A18" s="11"/>
      <c r="B18" s="12"/>
      <c r="C18" s="13"/>
      <c r="D18" s="12"/>
      <c r="E18" s="12"/>
    </row>
    <row r="19" spans="1:5">
      <c r="A19" s="11"/>
      <c r="B19" s="12"/>
      <c r="C19" s="13"/>
      <c r="D19" s="12"/>
      <c r="E19" s="12"/>
    </row>
    <row r="20" spans="1:5">
      <c r="A20" s="11"/>
      <c r="B20" s="12"/>
      <c r="C20" s="13"/>
      <c r="D20" s="12"/>
      <c r="E20" s="12"/>
    </row>
    <row r="21" spans="1:5">
      <c r="A21" s="11"/>
      <c r="B21" s="12"/>
      <c r="C21" s="13"/>
      <c r="D21" s="12"/>
      <c r="E21" s="12"/>
    </row>
    <row r="22" spans="1:5">
      <c r="A22" s="11"/>
      <c r="B22" s="12"/>
      <c r="C22" s="13"/>
      <c r="D22" s="12"/>
      <c r="E22" s="12"/>
    </row>
    <row r="23" spans="1:5">
      <c r="A23" s="11"/>
      <c r="B23" s="12"/>
      <c r="C23" s="13"/>
      <c r="D23" s="12"/>
      <c r="E23" s="12"/>
    </row>
    <row r="24" spans="1:5">
      <c r="A24" s="11"/>
      <c r="B24" s="12"/>
      <c r="C24" s="13"/>
      <c r="D24" s="12"/>
      <c r="E24" s="12"/>
    </row>
    <row r="25" spans="1:5">
      <c r="A25" s="11"/>
      <c r="B25" s="12"/>
      <c r="C25" s="13"/>
      <c r="D25" s="12"/>
      <c r="E25" s="12"/>
    </row>
    <row r="26" spans="1:5">
      <c r="A26" s="11"/>
      <c r="B26" s="12"/>
      <c r="C26" s="13"/>
      <c r="D26" s="12"/>
      <c r="E26" s="12"/>
    </row>
    <row r="27" spans="1:5">
      <c r="A27" s="11"/>
      <c r="B27" s="12"/>
      <c r="C27" s="13"/>
      <c r="D27" s="12"/>
      <c r="E27" s="12"/>
    </row>
    <row r="28" spans="1:5">
      <c r="A28" s="11"/>
      <c r="B28" s="12"/>
      <c r="C28" s="13"/>
      <c r="D28" s="12"/>
      <c r="E28" s="12"/>
    </row>
    <row r="29" spans="1:5">
      <c r="A29" s="11"/>
      <c r="B29" s="12"/>
      <c r="C29" s="13"/>
      <c r="D29" s="12"/>
      <c r="E29" s="12"/>
    </row>
    <row r="30" spans="1:5">
      <c r="A30" s="11"/>
      <c r="B30" s="12"/>
      <c r="C30" s="13"/>
      <c r="D30" s="12"/>
      <c r="E30" s="12"/>
    </row>
    <row r="31" spans="1:5">
      <c r="A31" s="11"/>
      <c r="B31" s="12"/>
      <c r="C31" s="13"/>
      <c r="D31" s="12"/>
      <c r="E31" s="12"/>
    </row>
    <row r="32" spans="1:5">
      <c r="A32" s="11"/>
      <c r="B32" s="12"/>
      <c r="C32" s="13"/>
      <c r="D32" s="12"/>
      <c r="E32" s="12"/>
    </row>
    <row r="33" spans="1:5">
      <c r="A33" s="11"/>
      <c r="B33" s="12"/>
      <c r="C33" s="13"/>
      <c r="D33" s="12"/>
      <c r="E33" s="12"/>
    </row>
    <row r="34" spans="1:5">
      <c r="A34" s="11"/>
      <c r="B34" s="12"/>
      <c r="C34" s="13"/>
      <c r="D34" s="12"/>
      <c r="E34" s="12"/>
    </row>
    <row r="35" spans="1:5">
      <c r="A35" s="11"/>
      <c r="B35" s="12"/>
      <c r="C35" s="13"/>
      <c r="D35" s="12"/>
      <c r="E35" s="12"/>
    </row>
    <row r="36" spans="1:5">
      <c r="A36" s="11"/>
      <c r="B36" s="12"/>
      <c r="C36" s="13"/>
      <c r="D36" s="12"/>
      <c r="E36" s="12"/>
    </row>
    <row r="37" spans="1:5">
      <c r="A37" s="11"/>
      <c r="B37" s="12"/>
      <c r="C37" s="13"/>
      <c r="D37" s="12"/>
      <c r="E37" s="12"/>
    </row>
    <row r="38" spans="1:5">
      <c r="A38" s="11"/>
      <c r="B38" s="12"/>
      <c r="C38" s="13"/>
      <c r="D38" s="12"/>
      <c r="E38" s="12"/>
    </row>
    <row r="39" spans="1:5">
      <c r="A39" s="11"/>
      <c r="B39" s="12"/>
      <c r="C39" s="13"/>
      <c r="D39" s="12"/>
      <c r="E39" s="12"/>
    </row>
    <row r="40" spans="1:5">
      <c r="A40" s="11"/>
      <c r="B40" s="12"/>
      <c r="C40" s="13"/>
      <c r="D40" s="12"/>
      <c r="E40" s="12"/>
    </row>
    <row r="41" spans="1:5">
      <c r="A41" s="11"/>
      <c r="B41" s="12"/>
      <c r="C41" s="13"/>
      <c r="D41" s="12"/>
      <c r="E41" s="12"/>
    </row>
    <row r="42" spans="1:5">
      <c r="A42" s="11"/>
      <c r="B42" s="12"/>
      <c r="C42" s="13"/>
      <c r="D42" s="12"/>
      <c r="E42" s="12"/>
    </row>
    <row r="43" spans="1:5">
      <c r="A43" s="11"/>
      <c r="B43" s="12"/>
      <c r="C43" s="13"/>
      <c r="D43" s="12"/>
      <c r="E43" s="12"/>
    </row>
    <row r="44" spans="1:5">
      <c r="A44" s="11"/>
      <c r="B44" s="12"/>
      <c r="C44" s="13"/>
      <c r="D44" s="12"/>
      <c r="E44" s="12"/>
    </row>
    <row r="45" spans="1:5">
      <c r="A45" s="11"/>
      <c r="B45" s="12"/>
      <c r="C45" s="13"/>
      <c r="D45" s="12"/>
      <c r="E45" s="12"/>
    </row>
    <row r="46" spans="1:5">
      <c r="A46" s="11"/>
      <c r="B46" s="12"/>
      <c r="C46" s="13"/>
      <c r="D46" s="12"/>
      <c r="E46" s="12"/>
    </row>
    <row r="47" spans="1:5">
      <c r="A47" s="11"/>
      <c r="B47" s="12"/>
      <c r="C47" s="13"/>
      <c r="D47" s="12"/>
      <c r="E47" s="12"/>
    </row>
    <row r="48" spans="1:5">
      <c r="A48" s="11"/>
      <c r="B48" s="12"/>
      <c r="C48" s="13"/>
      <c r="D48" s="12"/>
      <c r="E48" s="12"/>
    </row>
    <row r="49" spans="1:5">
      <c r="A49" s="11"/>
      <c r="B49" s="12"/>
      <c r="C49" s="13"/>
      <c r="D49" s="12"/>
      <c r="E49" s="12"/>
    </row>
    <row r="50" spans="1:5">
      <c r="A50" s="11"/>
      <c r="B50" s="12"/>
      <c r="C50" s="13"/>
      <c r="D50" s="12"/>
      <c r="E50" s="12"/>
    </row>
    <row r="51" spans="1:5">
      <c r="A51" s="11"/>
      <c r="B51" s="12"/>
      <c r="C51" s="13"/>
      <c r="D51" s="12"/>
      <c r="E51" s="12"/>
    </row>
    <row r="52" spans="1:5">
      <c r="A52" s="11"/>
      <c r="B52" s="12"/>
      <c r="C52" s="13"/>
      <c r="D52" s="12"/>
      <c r="E52" s="12"/>
    </row>
    <row r="53" spans="1:5">
      <c r="A53" s="11"/>
      <c r="B53" s="12"/>
      <c r="C53" s="13"/>
      <c r="D53" s="12"/>
      <c r="E53" s="12"/>
    </row>
    <row r="54" spans="1:5">
      <c r="A54" s="11"/>
      <c r="B54" s="12"/>
      <c r="C54" s="13"/>
      <c r="D54" s="12"/>
      <c r="E54" s="12"/>
    </row>
  </sheetData>
  <dataValidations count="1">
    <dataValidation type="whole" operator="greaterThanOrEqual" allowBlank="1" showInputMessage="1" showErrorMessage="1" errorTitle="保証期間" error="保証期間は1以上の数字（か月）で入れてください。" sqref="C5:C54">
      <formula1>1</formula1>
    </dataValidation>
  </dataValidation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0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2" width="12.7109375" customWidth="1"/>
    <col min="3" max="3" width="22.7109375" customWidth="1"/>
    <col min="4" max="4" width="16.7109375" customWidth="1"/>
    <col min="5" max="5" width="12.7109375" customWidth="1"/>
    <col min="6" max="6" width="16.7109375" customWidth="1"/>
    <col min="7" max="7" width="14.7109375" customWidth="1"/>
    <col min="8" max="8" width="24.7109375" customWidth="1"/>
    <col min="9" max="9" width="14.7109375" customWidth="1"/>
    <col min="10" max="10" width="12.7109375" customWidth="1"/>
    <col min="11" max="11" width="16.7109375" customWidth="1"/>
    <col min="12" max="12" width="11.7109375" customWidth="1"/>
    <col min="13" max="13" width="14.7109375" customWidth="1"/>
    <col min="14" max="14" width="15.7109375" customWidth="1"/>
    <col min="15" max="15" width="13.7109375" customWidth="1"/>
    <col min="16" max="16" width="24.7109375" customWidth="1"/>
  </cols>
  <sheetData>
    <row r="1" spans="1:16">
      <c r="A1" s="1" t="s">
        <v>47</v>
      </c>
    </row>
    <row r="2" spans="1:16">
      <c r="A2" s="2" t="s">
        <v>48</v>
      </c>
    </row>
    <row r="4" spans="1:16" ht="48" customHeight="1">
      <c r="A4" s="10" t="s">
        <v>49</v>
      </c>
      <c r="B4" s="10" t="s">
        <v>38</v>
      </c>
      <c r="C4" s="14" t="s">
        <v>39</v>
      </c>
      <c r="D4" s="10" t="s">
        <v>50</v>
      </c>
      <c r="E4" s="10" t="s">
        <v>51</v>
      </c>
      <c r="F4" s="10" t="s">
        <v>52</v>
      </c>
      <c r="G4" s="10" t="s">
        <v>53</v>
      </c>
      <c r="H4" s="10" t="s">
        <v>54</v>
      </c>
      <c r="I4" s="10" t="s">
        <v>55</v>
      </c>
      <c r="J4" s="10" t="s">
        <v>56</v>
      </c>
      <c r="K4" s="10" t="s">
        <v>57</v>
      </c>
      <c r="L4" s="14" t="s">
        <v>58</v>
      </c>
      <c r="M4" s="14" t="s">
        <v>59</v>
      </c>
      <c r="N4" s="14" t="s">
        <v>60</v>
      </c>
      <c r="O4" s="14" t="s">
        <v>61</v>
      </c>
      <c r="P4" s="10" t="s">
        <v>42</v>
      </c>
    </row>
    <row r="5" spans="1:16">
      <c r="A5" s="15">
        <v>46280</v>
      </c>
      <c r="B5" s="11" t="s">
        <v>43</v>
      </c>
      <c r="C5" s="16" t="str">
        <f>IF($B5="","",IFERROR(INDEX('製品一覧'!$B$5:$B$54,MATCH($B5,'製品一覧'!$A$5:$A$54,0)),"型番が未登録"))</f>
        <v>LEDヘッドライト</v>
      </c>
      <c r="D5" s="11" t="s">
        <v>62</v>
      </c>
      <c r="E5" s="15">
        <v>46277</v>
      </c>
      <c r="F5" s="12" t="s">
        <v>63</v>
      </c>
      <c r="G5" s="12" t="s">
        <v>64</v>
      </c>
      <c r="H5" s="12" t="s">
        <v>65</v>
      </c>
      <c r="I5" s="11" t="s">
        <v>66</v>
      </c>
      <c r="J5" s="12" t="s">
        <v>67</v>
      </c>
      <c r="K5" s="12" t="s">
        <v>68</v>
      </c>
      <c r="L5" s="17">
        <f>IF($B5="","",IFERROR(INDEX('製品一覧'!$C$5:$C$54,MATCH($B5,'製品一覧'!$A$5:$A$54,0)),""))</f>
        <v>12</v>
      </c>
      <c r="M5" s="18">
        <f>IF(AND(ISNUMBER($E5),ISNUMBER($L5),$L5&gt;0),IF(DAY($E5)&gt;DAY(DATE(YEAR($E5),MONTH($E5)+$L5+1,0)),DATE(YEAR($E5),MONTH($E5)+$L5+1,0),DATE(YEAR($E5),MONTH($E5)+$L5,DAY($E5))-1),"")</f>
        <v>46641</v>
      </c>
      <c r="N5" s="6" t="str">
        <f>IF($B5&amp;$D5&amp;$E5="","",IF($M5="","入力不足",IF($M5&gt;=TODAY(),"期間内の目安","期限切れの目安")))</f>
        <v>期間内の目安</v>
      </c>
      <c r="O5" s="6">
        <f>IF($D5="","",IF(SUMPRODUCT(--($D$5:$D$1004=$D5))&gt;1,"重複あり",""))</f>
        <v/>
      </c>
      <c r="P5" s="12" t="s">
        <v>46</v>
      </c>
    </row>
    <row r="6" spans="1:16">
      <c r="A6" s="15"/>
      <c r="B6" s="11"/>
      <c r="C6" s="16">
        <f>IF($B6="","",IFERROR(INDEX('製品一覧'!$B$5:$B$54,MATCH($B6,'製品一覧'!$A$5:$A$54,0)),"型番が未登録"))</f>
        <v/>
      </c>
      <c r="D6" s="11"/>
      <c r="E6" s="15"/>
      <c r="F6" s="12"/>
      <c r="G6" s="12"/>
      <c r="H6" s="12"/>
      <c r="I6" s="11"/>
      <c r="J6" s="12"/>
      <c r="K6" s="12"/>
      <c r="L6" s="17">
        <f>IF($B6="","",IFERROR(INDEX('製品一覧'!$C$5:$C$54,MATCH($B6,'製品一覧'!$A$5:$A$54,0)),""))</f>
        <v/>
      </c>
      <c r="M6" s="18">
        <f>IF(AND(ISNUMBER($E6),ISNUMBER($L6),$L6&gt;0),IF(DAY($E6)&gt;DAY(DATE(YEAR($E6),MONTH($E6)+$L6+1,0)),DATE(YEAR($E6),MONTH($E6)+$L6+1,0),DATE(YEAR($E6),MONTH($E6)+$L6,DAY($E6))-1),"")</f>
        <v/>
      </c>
      <c r="N6" s="6">
        <f>IF($B6&amp;$D6&amp;$E6="","",IF($M6="","入力不足",IF($M6&gt;=TODAY(),"期間内の目安","期限切れの目安")))</f>
        <v/>
      </c>
      <c r="O6" s="6">
        <f>IF($D6="","",IF(SUMPRODUCT(--($D$5:$D$1004=$D6))&gt;1,"重複あり",""))</f>
        <v/>
      </c>
      <c r="P6" s="12"/>
    </row>
    <row r="7" spans="1:16">
      <c r="A7" s="15"/>
      <c r="B7" s="11"/>
      <c r="C7" s="16">
        <f>IF($B7="","",IFERROR(INDEX('製品一覧'!$B$5:$B$54,MATCH($B7,'製品一覧'!$A$5:$A$54,0)),"型番が未登録"))</f>
        <v/>
      </c>
      <c r="D7" s="11"/>
      <c r="E7" s="15"/>
      <c r="F7" s="12"/>
      <c r="G7" s="12"/>
      <c r="H7" s="12"/>
      <c r="I7" s="11"/>
      <c r="J7" s="12"/>
      <c r="K7" s="12"/>
      <c r="L7" s="17">
        <f>IF($B7="","",IFERROR(INDEX('製品一覧'!$C$5:$C$54,MATCH($B7,'製品一覧'!$A$5:$A$54,0)),""))</f>
        <v/>
      </c>
      <c r="M7" s="18">
        <f>IF(AND(ISNUMBER($E7),ISNUMBER($L7),$L7&gt;0),IF(DAY($E7)&gt;DAY(DATE(YEAR($E7),MONTH($E7)+$L7+1,0)),DATE(YEAR($E7),MONTH($E7)+$L7+1,0),DATE(YEAR($E7),MONTH($E7)+$L7,DAY($E7))-1),"")</f>
        <v/>
      </c>
      <c r="N7" s="6">
        <f>IF($B7&amp;$D7&amp;$E7="","",IF($M7="","入力不足",IF($M7&gt;=TODAY(),"期間内の目安","期限切れの目安")))</f>
        <v/>
      </c>
      <c r="O7" s="6">
        <f>IF($D7="","",IF(SUMPRODUCT(--($D$5:$D$1004=$D7))&gt;1,"重複あり",""))</f>
        <v/>
      </c>
      <c r="P7" s="12"/>
    </row>
    <row r="8" spans="1:16">
      <c r="A8" s="15"/>
      <c r="B8" s="11"/>
      <c r="C8" s="16">
        <f>IF($B8="","",IFERROR(INDEX('製品一覧'!$B$5:$B$54,MATCH($B8,'製品一覧'!$A$5:$A$54,0)),"型番が未登録"))</f>
        <v/>
      </c>
      <c r="D8" s="11"/>
      <c r="E8" s="15"/>
      <c r="F8" s="12"/>
      <c r="G8" s="12"/>
      <c r="H8" s="12"/>
      <c r="I8" s="11"/>
      <c r="J8" s="12"/>
      <c r="K8" s="12"/>
      <c r="L8" s="17">
        <f>IF($B8="","",IFERROR(INDEX('製品一覧'!$C$5:$C$54,MATCH($B8,'製品一覧'!$A$5:$A$54,0)),""))</f>
        <v/>
      </c>
      <c r="M8" s="18">
        <f>IF(AND(ISNUMBER($E8),ISNUMBER($L8),$L8&gt;0),IF(DAY($E8)&gt;DAY(DATE(YEAR($E8),MONTH($E8)+$L8+1,0)),DATE(YEAR($E8),MONTH($E8)+$L8+1,0),DATE(YEAR($E8),MONTH($E8)+$L8,DAY($E8))-1),"")</f>
        <v/>
      </c>
      <c r="N8" s="6">
        <f>IF($B8&amp;$D8&amp;$E8="","",IF($M8="","入力不足",IF($M8&gt;=TODAY(),"期間内の目安","期限切れの目安")))</f>
        <v/>
      </c>
      <c r="O8" s="6">
        <f>IF($D8="","",IF(SUMPRODUCT(--($D$5:$D$1004=$D8))&gt;1,"重複あり",""))</f>
        <v/>
      </c>
      <c r="P8" s="12"/>
    </row>
    <row r="9" spans="1:16">
      <c r="A9" s="15"/>
      <c r="B9" s="11"/>
      <c r="C9" s="16">
        <f>IF($B9="","",IFERROR(INDEX('製品一覧'!$B$5:$B$54,MATCH($B9,'製品一覧'!$A$5:$A$54,0)),"型番が未登録"))</f>
        <v/>
      </c>
      <c r="D9" s="11"/>
      <c r="E9" s="15"/>
      <c r="F9" s="12"/>
      <c r="G9" s="12"/>
      <c r="H9" s="12"/>
      <c r="I9" s="11"/>
      <c r="J9" s="12"/>
      <c r="K9" s="12"/>
      <c r="L9" s="17">
        <f>IF($B9="","",IFERROR(INDEX('製品一覧'!$C$5:$C$54,MATCH($B9,'製品一覧'!$A$5:$A$54,0)),""))</f>
        <v/>
      </c>
      <c r="M9" s="18">
        <f>IF(AND(ISNUMBER($E9),ISNUMBER($L9),$L9&gt;0),IF(DAY($E9)&gt;DAY(DATE(YEAR($E9),MONTH($E9)+$L9+1,0)),DATE(YEAR($E9),MONTH($E9)+$L9+1,0),DATE(YEAR($E9),MONTH($E9)+$L9,DAY($E9))-1),"")</f>
        <v/>
      </c>
      <c r="N9" s="6">
        <f>IF($B9&amp;$D9&amp;$E9="","",IF($M9="","入力不足",IF($M9&gt;=TODAY(),"期間内の目安","期限切れの目安")))</f>
        <v/>
      </c>
      <c r="O9" s="6">
        <f>IF($D9="","",IF(SUMPRODUCT(--($D$5:$D$1004=$D9))&gt;1,"重複あり",""))</f>
        <v/>
      </c>
      <c r="P9" s="12"/>
    </row>
    <row r="10" spans="1:16">
      <c r="A10" s="15"/>
      <c r="B10" s="11"/>
      <c r="C10" s="16">
        <f>IF($B10="","",IFERROR(INDEX('製品一覧'!$B$5:$B$54,MATCH($B10,'製品一覧'!$A$5:$A$54,0)),"型番が未登録"))</f>
        <v/>
      </c>
      <c r="D10" s="11"/>
      <c r="E10" s="15"/>
      <c r="F10" s="12"/>
      <c r="G10" s="12"/>
      <c r="H10" s="12"/>
      <c r="I10" s="11"/>
      <c r="J10" s="12"/>
      <c r="K10" s="12"/>
      <c r="L10" s="17">
        <f>IF($B10="","",IFERROR(INDEX('製品一覧'!$C$5:$C$54,MATCH($B10,'製品一覧'!$A$5:$A$54,0)),""))</f>
        <v/>
      </c>
      <c r="M10" s="18">
        <f>IF(AND(ISNUMBER($E10),ISNUMBER($L10),$L10&gt;0),IF(DAY($E10)&gt;DAY(DATE(YEAR($E10),MONTH($E10)+$L10+1,0)),DATE(YEAR($E10),MONTH($E10)+$L10+1,0),DATE(YEAR($E10),MONTH($E10)+$L10,DAY($E10))-1),"")</f>
        <v/>
      </c>
      <c r="N10" s="6">
        <f>IF($B10&amp;$D10&amp;$E10="","",IF($M10="","入力不足",IF($M10&gt;=TODAY(),"期間内の目安","期限切れの目安")))</f>
        <v/>
      </c>
      <c r="O10" s="6">
        <f>IF($D10="","",IF(SUMPRODUCT(--($D$5:$D$1004=$D10))&gt;1,"重複あり",""))</f>
        <v/>
      </c>
      <c r="P10" s="12"/>
    </row>
    <row r="11" spans="1:16">
      <c r="A11" s="15"/>
      <c r="B11" s="11"/>
      <c r="C11" s="16">
        <f>IF($B11="","",IFERROR(INDEX('製品一覧'!$B$5:$B$54,MATCH($B11,'製品一覧'!$A$5:$A$54,0)),"型番が未登録"))</f>
        <v/>
      </c>
      <c r="D11" s="11"/>
      <c r="E11" s="15"/>
      <c r="F11" s="12"/>
      <c r="G11" s="12"/>
      <c r="H11" s="12"/>
      <c r="I11" s="11"/>
      <c r="J11" s="12"/>
      <c r="K11" s="12"/>
      <c r="L11" s="17">
        <f>IF($B11="","",IFERROR(INDEX('製品一覧'!$C$5:$C$54,MATCH($B11,'製品一覧'!$A$5:$A$54,0)),""))</f>
        <v/>
      </c>
      <c r="M11" s="18">
        <f>IF(AND(ISNUMBER($E11),ISNUMBER($L11),$L11&gt;0),IF(DAY($E11)&gt;DAY(DATE(YEAR($E11),MONTH($E11)+$L11+1,0)),DATE(YEAR($E11),MONTH($E11)+$L11+1,0),DATE(YEAR($E11),MONTH($E11)+$L11,DAY($E11))-1),"")</f>
        <v/>
      </c>
      <c r="N11" s="6">
        <f>IF($B11&amp;$D11&amp;$E11="","",IF($M11="","入力不足",IF($M11&gt;=TODAY(),"期間内の目安","期限切れの目安")))</f>
        <v/>
      </c>
      <c r="O11" s="6">
        <f>IF($D11="","",IF(SUMPRODUCT(--($D$5:$D$1004=$D11))&gt;1,"重複あり",""))</f>
        <v/>
      </c>
      <c r="P11" s="12"/>
    </row>
    <row r="12" spans="1:16">
      <c r="A12" s="15"/>
      <c r="B12" s="11"/>
      <c r="C12" s="16">
        <f>IF($B12="","",IFERROR(INDEX('製品一覧'!$B$5:$B$54,MATCH($B12,'製品一覧'!$A$5:$A$54,0)),"型番が未登録"))</f>
        <v/>
      </c>
      <c r="D12" s="11"/>
      <c r="E12" s="15"/>
      <c r="F12" s="12"/>
      <c r="G12" s="12"/>
      <c r="H12" s="12"/>
      <c r="I12" s="11"/>
      <c r="J12" s="12"/>
      <c r="K12" s="12"/>
      <c r="L12" s="17">
        <f>IF($B12="","",IFERROR(INDEX('製品一覧'!$C$5:$C$54,MATCH($B12,'製品一覧'!$A$5:$A$54,0)),""))</f>
        <v/>
      </c>
      <c r="M12" s="18">
        <f>IF(AND(ISNUMBER($E12),ISNUMBER($L12),$L12&gt;0),IF(DAY($E12)&gt;DAY(DATE(YEAR($E12),MONTH($E12)+$L12+1,0)),DATE(YEAR($E12),MONTH($E12)+$L12+1,0),DATE(YEAR($E12),MONTH($E12)+$L12,DAY($E12))-1),"")</f>
        <v/>
      </c>
      <c r="N12" s="6">
        <f>IF($B12&amp;$D12&amp;$E12="","",IF($M12="","入力不足",IF($M12&gt;=TODAY(),"期間内の目安","期限切れの目安")))</f>
        <v/>
      </c>
      <c r="O12" s="6">
        <f>IF($D12="","",IF(SUMPRODUCT(--($D$5:$D$1004=$D12))&gt;1,"重複あり",""))</f>
        <v/>
      </c>
      <c r="P12" s="12"/>
    </row>
    <row r="13" spans="1:16">
      <c r="A13" s="15"/>
      <c r="B13" s="11"/>
      <c r="C13" s="16">
        <f>IF($B13="","",IFERROR(INDEX('製品一覧'!$B$5:$B$54,MATCH($B13,'製品一覧'!$A$5:$A$54,0)),"型番が未登録"))</f>
        <v/>
      </c>
      <c r="D13" s="11"/>
      <c r="E13" s="15"/>
      <c r="F13" s="12"/>
      <c r="G13" s="12"/>
      <c r="H13" s="12"/>
      <c r="I13" s="11"/>
      <c r="J13" s="12"/>
      <c r="K13" s="12"/>
      <c r="L13" s="17">
        <f>IF($B13="","",IFERROR(INDEX('製品一覧'!$C$5:$C$54,MATCH($B13,'製品一覧'!$A$5:$A$54,0)),""))</f>
        <v/>
      </c>
      <c r="M13" s="18">
        <f>IF(AND(ISNUMBER($E13),ISNUMBER($L13),$L13&gt;0),IF(DAY($E13)&gt;DAY(DATE(YEAR($E13),MONTH($E13)+$L13+1,0)),DATE(YEAR($E13),MONTH($E13)+$L13+1,0),DATE(YEAR($E13),MONTH($E13)+$L13,DAY($E13))-1),"")</f>
        <v/>
      </c>
      <c r="N13" s="6">
        <f>IF($B13&amp;$D13&amp;$E13="","",IF($M13="","入力不足",IF($M13&gt;=TODAY(),"期間内の目安","期限切れの目安")))</f>
        <v/>
      </c>
      <c r="O13" s="6">
        <f>IF($D13="","",IF(SUMPRODUCT(--($D$5:$D$1004=$D13))&gt;1,"重複あり",""))</f>
        <v/>
      </c>
      <c r="P13" s="12"/>
    </row>
    <row r="14" spans="1:16">
      <c r="A14" s="15"/>
      <c r="B14" s="11"/>
      <c r="C14" s="16">
        <f>IF($B14="","",IFERROR(INDEX('製品一覧'!$B$5:$B$54,MATCH($B14,'製品一覧'!$A$5:$A$54,0)),"型番が未登録"))</f>
        <v/>
      </c>
      <c r="D14" s="11"/>
      <c r="E14" s="15"/>
      <c r="F14" s="12"/>
      <c r="G14" s="12"/>
      <c r="H14" s="12"/>
      <c r="I14" s="11"/>
      <c r="J14" s="12"/>
      <c r="K14" s="12"/>
      <c r="L14" s="17">
        <f>IF($B14="","",IFERROR(INDEX('製品一覧'!$C$5:$C$54,MATCH($B14,'製品一覧'!$A$5:$A$54,0)),""))</f>
        <v/>
      </c>
      <c r="M14" s="18">
        <f>IF(AND(ISNUMBER($E14),ISNUMBER($L14),$L14&gt;0),IF(DAY($E14)&gt;DAY(DATE(YEAR($E14),MONTH($E14)+$L14+1,0)),DATE(YEAR($E14),MONTH($E14)+$L14+1,0),DATE(YEAR($E14),MONTH($E14)+$L14,DAY($E14))-1),"")</f>
        <v/>
      </c>
      <c r="N14" s="6">
        <f>IF($B14&amp;$D14&amp;$E14="","",IF($M14="","入力不足",IF($M14&gt;=TODAY(),"期間内の目安","期限切れの目安")))</f>
        <v/>
      </c>
      <c r="O14" s="6">
        <f>IF($D14="","",IF(SUMPRODUCT(--($D$5:$D$1004=$D14))&gt;1,"重複あり",""))</f>
        <v/>
      </c>
      <c r="P14" s="12"/>
    </row>
    <row r="15" spans="1:16">
      <c r="A15" s="15"/>
      <c r="B15" s="11"/>
      <c r="C15" s="16">
        <f>IF($B15="","",IFERROR(INDEX('製品一覧'!$B$5:$B$54,MATCH($B15,'製品一覧'!$A$5:$A$54,0)),"型番が未登録"))</f>
        <v/>
      </c>
      <c r="D15" s="11"/>
      <c r="E15" s="15"/>
      <c r="F15" s="12"/>
      <c r="G15" s="12"/>
      <c r="H15" s="12"/>
      <c r="I15" s="11"/>
      <c r="J15" s="12"/>
      <c r="K15" s="12"/>
      <c r="L15" s="17">
        <f>IF($B15="","",IFERROR(INDEX('製品一覧'!$C$5:$C$54,MATCH($B15,'製品一覧'!$A$5:$A$54,0)),""))</f>
        <v/>
      </c>
      <c r="M15" s="18">
        <f>IF(AND(ISNUMBER($E15),ISNUMBER($L15),$L15&gt;0),IF(DAY($E15)&gt;DAY(DATE(YEAR($E15),MONTH($E15)+$L15+1,0)),DATE(YEAR($E15),MONTH($E15)+$L15+1,0),DATE(YEAR($E15),MONTH($E15)+$L15,DAY($E15))-1),"")</f>
        <v/>
      </c>
      <c r="N15" s="6">
        <f>IF($B15&amp;$D15&amp;$E15="","",IF($M15="","入力不足",IF($M15&gt;=TODAY(),"期間内の目安","期限切れの目安")))</f>
        <v/>
      </c>
      <c r="O15" s="6">
        <f>IF($D15="","",IF(SUMPRODUCT(--($D$5:$D$1004=$D15))&gt;1,"重複あり",""))</f>
        <v/>
      </c>
      <c r="P15" s="12"/>
    </row>
    <row r="16" spans="1:16">
      <c r="A16" s="15"/>
      <c r="B16" s="11"/>
      <c r="C16" s="16">
        <f>IF($B16="","",IFERROR(INDEX('製品一覧'!$B$5:$B$54,MATCH($B16,'製品一覧'!$A$5:$A$54,0)),"型番が未登録"))</f>
        <v/>
      </c>
      <c r="D16" s="11"/>
      <c r="E16" s="15"/>
      <c r="F16" s="12"/>
      <c r="G16" s="12"/>
      <c r="H16" s="12"/>
      <c r="I16" s="11"/>
      <c r="J16" s="12"/>
      <c r="K16" s="12"/>
      <c r="L16" s="17">
        <f>IF($B16="","",IFERROR(INDEX('製品一覧'!$C$5:$C$54,MATCH($B16,'製品一覧'!$A$5:$A$54,0)),""))</f>
        <v/>
      </c>
      <c r="M16" s="18">
        <f>IF(AND(ISNUMBER($E16),ISNUMBER($L16),$L16&gt;0),IF(DAY($E16)&gt;DAY(DATE(YEAR($E16),MONTH($E16)+$L16+1,0)),DATE(YEAR($E16),MONTH($E16)+$L16+1,0),DATE(YEAR($E16),MONTH($E16)+$L16,DAY($E16))-1),"")</f>
        <v/>
      </c>
      <c r="N16" s="6">
        <f>IF($B16&amp;$D16&amp;$E16="","",IF($M16="","入力不足",IF($M16&gt;=TODAY(),"期間内の目安","期限切れの目安")))</f>
        <v/>
      </c>
      <c r="O16" s="6">
        <f>IF($D16="","",IF(SUMPRODUCT(--($D$5:$D$1004=$D16))&gt;1,"重複あり",""))</f>
        <v/>
      </c>
      <c r="P16" s="12"/>
    </row>
    <row r="17" spans="1:16">
      <c r="A17" s="15"/>
      <c r="B17" s="11"/>
      <c r="C17" s="16">
        <f>IF($B17="","",IFERROR(INDEX('製品一覧'!$B$5:$B$54,MATCH($B17,'製品一覧'!$A$5:$A$54,0)),"型番が未登録"))</f>
        <v/>
      </c>
      <c r="D17" s="11"/>
      <c r="E17" s="15"/>
      <c r="F17" s="12"/>
      <c r="G17" s="12"/>
      <c r="H17" s="12"/>
      <c r="I17" s="11"/>
      <c r="J17" s="12"/>
      <c r="K17" s="12"/>
      <c r="L17" s="17">
        <f>IF($B17="","",IFERROR(INDEX('製品一覧'!$C$5:$C$54,MATCH($B17,'製品一覧'!$A$5:$A$54,0)),""))</f>
        <v/>
      </c>
      <c r="M17" s="18">
        <f>IF(AND(ISNUMBER($E17),ISNUMBER($L17),$L17&gt;0),IF(DAY($E17)&gt;DAY(DATE(YEAR($E17),MONTH($E17)+$L17+1,0)),DATE(YEAR($E17),MONTH($E17)+$L17+1,0),DATE(YEAR($E17),MONTH($E17)+$L17,DAY($E17))-1),"")</f>
        <v/>
      </c>
      <c r="N17" s="6">
        <f>IF($B17&amp;$D17&amp;$E17="","",IF($M17="","入力不足",IF($M17&gt;=TODAY(),"期間内の目安","期限切れの目安")))</f>
        <v/>
      </c>
      <c r="O17" s="6">
        <f>IF($D17="","",IF(SUMPRODUCT(--($D$5:$D$1004=$D17))&gt;1,"重複あり",""))</f>
        <v/>
      </c>
      <c r="P17" s="12"/>
    </row>
    <row r="18" spans="1:16">
      <c r="A18" s="15"/>
      <c r="B18" s="11"/>
      <c r="C18" s="16">
        <f>IF($B18="","",IFERROR(INDEX('製品一覧'!$B$5:$B$54,MATCH($B18,'製品一覧'!$A$5:$A$54,0)),"型番が未登録"))</f>
        <v/>
      </c>
      <c r="D18" s="11"/>
      <c r="E18" s="15"/>
      <c r="F18" s="12"/>
      <c r="G18" s="12"/>
      <c r="H18" s="12"/>
      <c r="I18" s="11"/>
      <c r="J18" s="12"/>
      <c r="K18" s="12"/>
      <c r="L18" s="17">
        <f>IF($B18="","",IFERROR(INDEX('製品一覧'!$C$5:$C$54,MATCH($B18,'製品一覧'!$A$5:$A$54,0)),""))</f>
        <v/>
      </c>
      <c r="M18" s="18">
        <f>IF(AND(ISNUMBER($E18),ISNUMBER($L18),$L18&gt;0),IF(DAY($E18)&gt;DAY(DATE(YEAR($E18),MONTH($E18)+$L18+1,0)),DATE(YEAR($E18),MONTH($E18)+$L18+1,0),DATE(YEAR($E18),MONTH($E18)+$L18,DAY($E18))-1),"")</f>
        <v/>
      </c>
      <c r="N18" s="6">
        <f>IF($B18&amp;$D18&amp;$E18="","",IF($M18="","入力不足",IF($M18&gt;=TODAY(),"期間内の目安","期限切れの目安")))</f>
        <v/>
      </c>
      <c r="O18" s="6">
        <f>IF($D18="","",IF(SUMPRODUCT(--($D$5:$D$1004=$D18))&gt;1,"重複あり",""))</f>
        <v/>
      </c>
      <c r="P18" s="12"/>
    </row>
    <row r="19" spans="1:16">
      <c r="A19" s="15"/>
      <c r="B19" s="11"/>
      <c r="C19" s="16">
        <f>IF($B19="","",IFERROR(INDEX('製品一覧'!$B$5:$B$54,MATCH($B19,'製品一覧'!$A$5:$A$54,0)),"型番が未登録"))</f>
        <v/>
      </c>
      <c r="D19" s="11"/>
      <c r="E19" s="15"/>
      <c r="F19" s="12"/>
      <c r="G19" s="12"/>
      <c r="H19" s="12"/>
      <c r="I19" s="11"/>
      <c r="J19" s="12"/>
      <c r="K19" s="12"/>
      <c r="L19" s="17">
        <f>IF($B19="","",IFERROR(INDEX('製品一覧'!$C$5:$C$54,MATCH($B19,'製品一覧'!$A$5:$A$54,0)),""))</f>
        <v/>
      </c>
      <c r="M19" s="18">
        <f>IF(AND(ISNUMBER($E19),ISNUMBER($L19),$L19&gt;0),IF(DAY($E19)&gt;DAY(DATE(YEAR($E19),MONTH($E19)+$L19+1,0)),DATE(YEAR($E19),MONTH($E19)+$L19+1,0),DATE(YEAR($E19),MONTH($E19)+$L19,DAY($E19))-1),"")</f>
        <v/>
      </c>
      <c r="N19" s="6">
        <f>IF($B19&amp;$D19&amp;$E19="","",IF($M19="","入力不足",IF($M19&gt;=TODAY(),"期間内の目安","期限切れの目安")))</f>
        <v/>
      </c>
      <c r="O19" s="6">
        <f>IF($D19="","",IF(SUMPRODUCT(--($D$5:$D$1004=$D19))&gt;1,"重複あり",""))</f>
        <v/>
      </c>
      <c r="P19" s="12"/>
    </row>
    <row r="20" spans="1:16">
      <c r="A20" s="15"/>
      <c r="B20" s="11"/>
      <c r="C20" s="16">
        <f>IF($B20="","",IFERROR(INDEX('製品一覧'!$B$5:$B$54,MATCH($B20,'製品一覧'!$A$5:$A$54,0)),"型番が未登録"))</f>
        <v/>
      </c>
      <c r="D20" s="11"/>
      <c r="E20" s="15"/>
      <c r="F20" s="12"/>
      <c r="G20" s="12"/>
      <c r="H20" s="12"/>
      <c r="I20" s="11"/>
      <c r="J20" s="12"/>
      <c r="K20" s="12"/>
      <c r="L20" s="17">
        <f>IF($B20="","",IFERROR(INDEX('製品一覧'!$C$5:$C$54,MATCH($B20,'製品一覧'!$A$5:$A$54,0)),""))</f>
        <v/>
      </c>
      <c r="M20" s="18">
        <f>IF(AND(ISNUMBER($E20),ISNUMBER($L20),$L20&gt;0),IF(DAY($E20)&gt;DAY(DATE(YEAR($E20),MONTH($E20)+$L20+1,0)),DATE(YEAR($E20),MONTH($E20)+$L20+1,0),DATE(YEAR($E20),MONTH($E20)+$L20,DAY($E20))-1),"")</f>
        <v/>
      </c>
      <c r="N20" s="6">
        <f>IF($B20&amp;$D20&amp;$E20="","",IF($M20="","入力不足",IF($M20&gt;=TODAY(),"期間内の目安","期限切れの目安")))</f>
        <v/>
      </c>
      <c r="O20" s="6">
        <f>IF($D20="","",IF(SUMPRODUCT(--($D$5:$D$1004=$D20))&gt;1,"重複あり",""))</f>
        <v/>
      </c>
      <c r="P20" s="12"/>
    </row>
    <row r="21" spans="1:16">
      <c r="A21" s="15"/>
      <c r="B21" s="11"/>
      <c r="C21" s="16">
        <f>IF($B21="","",IFERROR(INDEX('製品一覧'!$B$5:$B$54,MATCH($B21,'製品一覧'!$A$5:$A$54,0)),"型番が未登録"))</f>
        <v/>
      </c>
      <c r="D21" s="11"/>
      <c r="E21" s="15"/>
      <c r="F21" s="12"/>
      <c r="G21" s="12"/>
      <c r="H21" s="12"/>
      <c r="I21" s="11"/>
      <c r="J21" s="12"/>
      <c r="K21" s="12"/>
      <c r="L21" s="17">
        <f>IF($B21="","",IFERROR(INDEX('製品一覧'!$C$5:$C$54,MATCH($B21,'製品一覧'!$A$5:$A$54,0)),""))</f>
        <v/>
      </c>
      <c r="M21" s="18">
        <f>IF(AND(ISNUMBER($E21),ISNUMBER($L21),$L21&gt;0),IF(DAY($E21)&gt;DAY(DATE(YEAR($E21),MONTH($E21)+$L21+1,0)),DATE(YEAR($E21),MONTH($E21)+$L21+1,0),DATE(YEAR($E21),MONTH($E21)+$L21,DAY($E21))-1),"")</f>
        <v/>
      </c>
      <c r="N21" s="6">
        <f>IF($B21&amp;$D21&amp;$E21="","",IF($M21="","入力不足",IF($M21&gt;=TODAY(),"期間内の目安","期限切れの目安")))</f>
        <v/>
      </c>
      <c r="O21" s="6">
        <f>IF($D21="","",IF(SUMPRODUCT(--($D$5:$D$1004=$D21))&gt;1,"重複あり",""))</f>
        <v/>
      </c>
      <c r="P21" s="12"/>
    </row>
    <row r="22" spans="1:16">
      <c r="A22" s="15"/>
      <c r="B22" s="11"/>
      <c r="C22" s="16">
        <f>IF($B22="","",IFERROR(INDEX('製品一覧'!$B$5:$B$54,MATCH($B22,'製品一覧'!$A$5:$A$54,0)),"型番が未登録"))</f>
        <v/>
      </c>
      <c r="D22" s="11"/>
      <c r="E22" s="15"/>
      <c r="F22" s="12"/>
      <c r="G22" s="12"/>
      <c r="H22" s="12"/>
      <c r="I22" s="11"/>
      <c r="J22" s="12"/>
      <c r="K22" s="12"/>
      <c r="L22" s="17">
        <f>IF($B22="","",IFERROR(INDEX('製品一覧'!$C$5:$C$54,MATCH($B22,'製品一覧'!$A$5:$A$54,0)),""))</f>
        <v/>
      </c>
      <c r="M22" s="18">
        <f>IF(AND(ISNUMBER($E22),ISNUMBER($L22),$L22&gt;0),IF(DAY($E22)&gt;DAY(DATE(YEAR($E22),MONTH($E22)+$L22+1,0)),DATE(YEAR($E22),MONTH($E22)+$L22+1,0),DATE(YEAR($E22),MONTH($E22)+$L22,DAY($E22))-1),"")</f>
        <v/>
      </c>
      <c r="N22" s="6">
        <f>IF($B22&amp;$D22&amp;$E22="","",IF($M22="","入力不足",IF($M22&gt;=TODAY(),"期間内の目安","期限切れの目安")))</f>
        <v/>
      </c>
      <c r="O22" s="6">
        <f>IF($D22="","",IF(SUMPRODUCT(--($D$5:$D$1004=$D22))&gt;1,"重複あり",""))</f>
        <v/>
      </c>
      <c r="P22" s="12"/>
    </row>
    <row r="23" spans="1:16">
      <c r="A23" s="15"/>
      <c r="B23" s="11"/>
      <c r="C23" s="16">
        <f>IF($B23="","",IFERROR(INDEX('製品一覧'!$B$5:$B$54,MATCH($B23,'製品一覧'!$A$5:$A$54,0)),"型番が未登録"))</f>
        <v/>
      </c>
      <c r="D23" s="11"/>
      <c r="E23" s="15"/>
      <c r="F23" s="12"/>
      <c r="G23" s="12"/>
      <c r="H23" s="12"/>
      <c r="I23" s="11"/>
      <c r="J23" s="12"/>
      <c r="K23" s="12"/>
      <c r="L23" s="17">
        <f>IF($B23="","",IFERROR(INDEX('製品一覧'!$C$5:$C$54,MATCH($B23,'製品一覧'!$A$5:$A$54,0)),""))</f>
        <v/>
      </c>
      <c r="M23" s="18">
        <f>IF(AND(ISNUMBER($E23),ISNUMBER($L23),$L23&gt;0),IF(DAY($E23)&gt;DAY(DATE(YEAR($E23),MONTH($E23)+$L23+1,0)),DATE(YEAR($E23),MONTH($E23)+$L23+1,0),DATE(YEAR($E23),MONTH($E23)+$L23,DAY($E23))-1),"")</f>
        <v/>
      </c>
      <c r="N23" s="6">
        <f>IF($B23&amp;$D23&amp;$E23="","",IF($M23="","入力不足",IF($M23&gt;=TODAY(),"期間内の目安","期限切れの目安")))</f>
        <v/>
      </c>
      <c r="O23" s="6">
        <f>IF($D23="","",IF(SUMPRODUCT(--($D$5:$D$1004=$D23))&gt;1,"重複あり",""))</f>
        <v/>
      </c>
      <c r="P23" s="12"/>
    </row>
    <row r="24" spans="1:16">
      <c r="A24" s="15"/>
      <c r="B24" s="11"/>
      <c r="C24" s="16">
        <f>IF($B24="","",IFERROR(INDEX('製品一覧'!$B$5:$B$54,MATCH($B24,'製品一覧'!$A$5:$A$54,0)),"型番が未登録"))</f>
        <v/>
      </c>
      <c r="D24" s="11"/>
      <c r="E24" s="15"/>
      <c r="F24" s="12"/>
      <c r="G24" s="12"/>
      <c r="H24" s="12"/>
      <c r="I24" s="11"/>
      <c r="J24" s="12"/>
      <c r="K24" s="12"/>
      <c r="L24" s="17">
        <f>IF($B24="","",IFERROR(INDEX('製品一覧'!$C$5:$C$54,MATCH($B24,'製品一覧'!$A$5:$A$54,0)),""))</f>
        <v/>
      </c>
      <c r="M24" s="18">
        <f>IF(AND(ISNUMBER($E24),ISNUMBER($L24),$L24&gt;0),IF(DAY($E24)&gt;DAY(DATE(YEAR($E24),MONTH($E24)+$L24+1,0)),DATE(YEAR($E24),MONTH($E24)+$L24+1,0),DATE(YEAR($E24),MONTH($E24)+$L24,DAY($E24))-1),"")</f>
        <v/>
      </c>
      <c r="N24" s="6">
        <f>IF($B24&amp;$D24&amp;$E24="","",IF($M24="","入力不足",IF($M24&gt;=TODAY(),"期間内の目安","期限切れの目安")))</f>
        <v/>
      </c>
      <c r="O24" s="6">
        <f>IF($D24="","",IF(SUMPRODUCT(--($D$5:$D$1004=$D24))&gt;1,"重複あり",""))</f>
        <v/>
      </c>
      <c r="P24" s="12"/>
    </row>
    <row r="25" spans="1:16">
      <c r="A25" s="15"/>
      <c r="B25" s="11"/>
      <c r="C25" s="16">
        <f>IF($B25="","",IFERROR(INDEX('製品一覧'!$B$5:$B$54,MATCH($B25,'製品一覧'!$A$5:$A$54,0)),"型番が未登録"))</f>
        <v/>
      </c>
      <c r="D25" s="11"/>
      <c r="E25" s="15"/>
      <c r="F25" s="12"/>
      <c r="G25" s="12"/>
      <c r="H25" s="12"/>
      <c r="I25" s="11"/>
      <c r="J25" s="12"/>
      <c r="K25" s="12"/>
      <c r="L25" s="17">
        <f>IF($B25="","",IFERROR(INDEX('製品一覧'!$C$5:$C$54,MATCH($B25,'製品一覧'!$A$5:$A$54,0)),""))</f>
        <v/>
      </c>
      <c r="M25" s="18">
        <f>IF(AND(ISNUMBER($E25),ISNUMBER($L25),$L25&gt;0),IF(DAY($E25)&gt;DAY(DATE(YEAR($E25),MONTH($E25)+$L25+1,0)),DATE(YEAR($E25),MONTH($E25)+$L25+1,0),DATE(YEAR($E25),MONTH($E25)+$L25,DAY($E25))-1),"")</f>
        <v/>
      </c>
      <c r="N25" s="6">
        <f>IF($B25&amp;$D25&amp;$E25="","",IF($M25="","入力不足",IF($M25&gt;=TODAY(),"期間内の目安","期限切れの目安")))</f>
        <v/>
      </c>
      <c r="O25" s="6">
        <f>IF($D25="","",IF(SUMPRODUCT(--($D$5:$D$1004=$D25))&gt;1,"重複あり",""))</f>
        <v/>
      </c>
      <c r="P25" s="12"/>
    </row>
    <row r="26" spans="1:16">
      <c r="A26" s="15"/>
      <c r="B26" s="11"/>
      <c r="C26" s="16">
        <f>IF($B26="","",IFERROR(INDEX('製品一覧'!$B$5:$B$54,MATCH($B26,'製品一覧'!$A$5:$A$54,0)),"型番が未登録"))</f>
        <v/>
      </c>
      <c r="D26" s="11"/>
      <c r="E26" s="15"/>
      <c r="F26" s="12"/>
      <c r="G26" s="12"/>
      <c r="H26" s="12"/>
      <c r="I26" s="11"/>
      <c r="J26" s="12"/>
      <c r="K26" s="12"/>
      <c r="L26" s="17">
        <f>IF($B26="","",IFERROR(INDEX('製品一覧'!$C$5:$C$54,MATCH($B26,'製品一覧'!$A$5:$A$54,0)),""))</f>
        <v/>
      </c>
      <c r="M26" s="18">
        <f>IF(AND(ISNUMBER($E26),ISNUMBER($L26),$L26&gt;0),IF(DAY($E26)&gt;DAY(DATE(YEAR($E26),MONTH($E26)+$L26+1,0)),DATE(YEAR($E26),MONTH($E26)+$L26+1,0),DATE(YEAR($E26),MONTH($E26)+$L26,DAY($E26))-1),"")</f>
        <v/>
      </c>
      <c r="N26" s="6">
        <f>IF($B26&amp;$D26&amp;$E26="","",IF($M26="","入力不足",IF($M26&gt;=TODAY(),"期間内の目安","期限切れの目安")))</f>
        <v/>
      </c>
      <c r="O26" s="6">
        <f>IF($D26="","",IF(SUMPRODUCT(--($D$5:$D$1004=$D26))&gt;1,"重複あり",""))</f>
        <v/>
      </c>
      <c r="P26" s="12"/>
    </row>
    <row r="27" spans="1:16">
      <c r="A27" s="15"/>
      <c r="B27" s="11"/>
      <c r="C27" s="16">
        <f>IF($B27="","",IFERROR(INDEX('製品一覧'!$B$5:$B$54,MATCH($B27,'製品一覧'!$A$5:$A$54,0)),"型番が未登録"))</f>
        <v/>
      </c>
      <c r="D27" s="11"/>
      <c r="E27" s="15"/>
      <c r="F27" s="12"/>
      <c r="G27" s="12"/>
      <c r="H27" s="12"/>
      <c r="I27" s="11"/>
      <c r="J27" s="12"/>
      <c r="K27" s="12"/>
      <c r="L27" s="17">
        <f>IF($B27="","",IFERROR(INDEX('製品一覧'!$C$5:$C$54,MATCH($B27,'製品一覧'!$A$5:$A$54,0)),""))</f>
        <v/>
      </c>
      <c r="M27" s="18">
        <f>IF(AND(ISNUMBER($E27),ISNUMBER($L27),$L27&gt;0),IF(DAY($E27)&gt;DAY(DATE(YEAR($E27),MONTH($E27)+$L27+1,0)),DATE(YEAR($E27),MONTH($E27)+$L27+1,0),DATE(YEAR($E27),MONTH($E27)+$L27,DAY($E27))-1),"")</f>
        <v/>
      </c>
      <c r="N27" s="6">
        <f>IF($B27&amp;$D27&amp;$E27="","",IF($M27="","入力不足",IF($M27&gt;=TODAY(),"期間内の目安","期限切れの目安")))</f>
        <v/>
      </c>
      <c r="O27" s="6">
        <f>IF($D27="","",IF(SUMPRODUCT(--($D$5:$D$1004=$D27))&gt;1,"重複あり",""))</f>
        <v/>
      </c>
      <c r="P27" s="12"/>
    </row>
    <row r="28" spans="1:16">
      <c r="A28" s="15"/>
      <c r="B28" s="11"/>
      <c r="C28" s="16">
        <f>IF($B28="","",IFERROR(INDEX('製品一覧'!$B$5:$B$54,MATCH($B28,'製品一覧'!$A$5:$A$54,0)),"型番が未登録"))</f>
        <v/>
      </c>
      <c r="D28" s="11"/>
      <c r="E28" s="15"/>
      <c r="F28" s="12"/>
      <c r="G28" s="12"/>
      <c r="H28" s="12"/>
      <c r="I28" s="11"/>
      <c r="J28" s="12"/>
      <c r="K28" s="12"/>
      <c r="L28" s="17">
        <f>IF($B28="","",IFERROR(INDEX('製品一覧'!$C$5:$C$54,MATCH($B28,'製品一覧'!$A$5:$A$54,0)),""))</f>
        <v/>
      </c>
      <c r="M28" s="18">
        <f>IF(AND(ISNUMBER($E28),ISNUMBER($L28),$L28&gt;0),IF(DAY($E28)&gt;DAY(DATE(YEAR($E28),MONTH($E28)+$L28+1,0)),DATE(YEAR($E28),MONTH($E28)+$L28+1,0),DATE(YEAR($E28),MONTH($E28)+$L28,DAY($E28))-1),"")</f>
        <v/>
      </c>
      <c r="N28" s="6">
        <f>IF($B28&amp;$D28&amp;$E28="","",IF($M28="","入力不足",IF($M28&gt;=TODAY(),"期間内の目安","期限切れの目安")))</f>
        <v/>
      </c>
      <c r="O28" s="6">
        <f>IF($D28="","",IF(SUMPRODUCT(--($D$5:$D$1004=$D28))&gt;1,"重複あり",""))</f>
        <v/>
      </c>
      <c r="P28" s="12"/>
    </row>
    <row r="29" spans="1:16">
      <c r="A29" s="15"/>
      <c r="B29" s="11"/>
      <c r="C29" s="16">
        <f>IF($B29="","",IFERROR(INDEX('製品一覧'!$B$5:$B$54,MATCH($B29,'製品一覧'!$A$5:$A$54,0)),"型番が未登録"))</f>
        <v/>
      </c>
      <c r="D29" s="11"/>
      <c r="E29" s="15"/>
      <c r="F29" s="12"/>
      <c r="G29" s="12"/>
      <c r="H29" s="12"/>
      <c r="I29" s="11"/>
      <c r="J29" s="12"/>
      <c r="K29" s="12"/>
      <c r="L29" s="17">
        <f>IF($B29="","",IFERROR(INDEX('製品一覧'!$C$5:$C$54,MATCH($B29,'製品一覧'!$A$5:$A$54,0)),""))</f>
        <v/>
      </c>
      <c r="M29" s="18">
        <f>IF(AND(ISNUMBER($E29),ISNUMBER($L29),$L29&gt;0),IF(DAY($E29)&gt;DAY(DATE(YEAR($E29),MONTH($E29)+$L29+1,0)),DATE(YEAR($E29),MONTH($E29)+$L29+1,0),DATE(YEAR($E29),MONTH($E29)+$L29,DAY($E29))-1),"")</f>
        <v/>
      </c>
      <c r="N29" s="6">
        <f>IF($B29&amp;$D29&amp;$E29="","",IF($M29="","入力不足",IF($M29&gt;=TODAY(),"期間内の目安","期限切れの目安")))</f>
        <v/>
      </c>
      <c r="O29" s="6">
        <f>IF($D29="","",IF(SUMPRODUCT(--($D$5:$D$1004=$D29))&gt;1,"重複あり",""))</f>
        <v/>
      </c>
      <c r="P29" s="12"/>
    </row>
    <row r="30" spans="1:16">
      <c r="A30" s="15"/>
      <c r="B30" s="11"/>
      <c r="C30" s="16">
        <f>IF($B30="","",IFERROR(INDEX('製品一覧'!$B$5:$B$54,MATCH($B30,'製品一覧'!$A$5:$A$54,0)),"型番が未登録"))</f>
        <v/>
      </c>
      <c r="D30" s="11"/>
      <c r="E30" s="15"/>
      <c r="F30" s="12"/>
      <c r="G30" s="12"/>
      <c r="H30" s="12"/>
      <c r="I30" s="11"/>
      <c r="J30" s="12"/>
      <c r="K30" s="12"/>
      <c r="L30" s="17">
        <f>IF($B30="","",IFERROR(INDEX('製品一覧'!$C$5:$C$54,MATCH($B30,'製品一覧'!$A$5:$A$54,0)),""))</f>
        <v/>
      </c>
      <c r="M30" s="18">
        <f>IF(AND(ISNUMBER($E30),ISNUMBER($L30),$L30&gt;0),IF(DAY($E30)&gt;DAY(DATE(YEAR($E30),MONTH($E30)+$L30+1,0)),DATE(YEAR($E30),MONTH($E30)+$L30+1,0),DATE(YEAR($E30),MONTH($E30)+$L30,DAY($E30))-1),"")</f>
        <v/>
      </c>
      <c r="N30" s="6">
        <f>IF($B30&amp;$D30&amp;$E30="","",IF($M30="","入力不足",IF($M30&gt;=TODAY(),"期間内の目安","期限切れの目安")))</f>
        <v/>
      </c>
      <c r="O30" s="6">
        <f>IF($D30="","",IF(SUMPRODUCT(--($D$5:$D$1004=$D30))&gt;1,"重複あり",""))</f>
        <v/>
      </c>
      <c r="P30" s="12"/>
    </row>
    <row r="31" spans="1:16">
      <c r="A31" s="15"/>
      <c r="B31" s="11"/>
      <c r="C31" s="16">
        <f>IF($B31="","",IFERROR(INDEX('製品一覧'!$B$5:$B$54,MATCH($B31,'製品一覧'!$A$5:$A$54,0)),"型番が未登録"))</f>
        <v/>
      </c>
      <c r="D31" s="11"/>
      <c r="E31" s="15"/>
      <c r="F31" s="12"/>
      <c r="G31" s="12"/>
      <c r="H31" s="12"/>
      <c r="I31" s="11"/>
      <c r="J31" s="12"/>
      <c r="K31" s="12"/>
      <c r="L31" s="17">
        <f>IF($B31="","",IFERROR(INDEX('製品一覧'!$C$5:$C$54,MATCH($B31,'製品一覧'!$A$5:$A$54,0)),""))</f>
        <v/>
      </c>
      <c r="M31" s="18">
        <f>IF(AND(ISNUMBER($E31),ISNUMBER($L31),$L31&gt;0),IF(DAY($E31)&gt;DAY(DATE(YEAR($E31),MONTH($E31)+$L31+1,0)),DATE(YEAR($E31),MONTH($E31)+$L31+1,0),DATE(YEAR($E31),MONTH($E31)+$L31,DAY($E31))-1),"")</f>
        <v/>
      </c>
      <c r="N31" s="6">
        <f>IF($B31&amp;$D31&amp;$E31="","",IF($M31="","入力不足",IF($M31&gt;=TODAY(),"期間内の目安","期限切れの目安")))</f>
        <v/>
      </c>
      <c r="O31" s="6">
        <f>IF($D31="","",IF(SUMPRODUCT(--($D$5:$D$1004=$D31))&gt;1,"重複あり",""))</f>
        <v/>
      </c>
      <c r="P31" s="12"/>
    </row>
    <row r="32" spans="1:16">
      <c r="A32" s="15"/>
      <c r="B32" s="11"/>
      <c r="C32" s="16">
        <f>IF($B32="","",IFERROR(INDEX('製品一覧'!$B$5:$B$54,MATCH($B32,'製品一覧'!$A$5:$A$54,0)),"型番が未登録"))</f>
        <v/>
      </c>
      <c r="D32" s="11"/>
      <c r="E32" s="15"/>
      <c r="F32" s="12"/>
      <c r="G32" s="12"/>
      <c r="H32" s="12"/>
      <c r="I32" s="11"/>
      <c r="J32" s="12"/>
      <c r="K32" s="12"/>
      <c r="L32" s="17">
        <f>IF($B32="","",IFERROR(INDEX('製品一覧'!$C$5:$C$54,MATCH($B32,'製品一覧'!$A$5:$A$54,0)),""))</f>
        <v/>
      </c>
      <c r="M32" s="18">
        <f>IF(AND(ISNUMBER($E32),ISNUMBER($L32),$L32&gt;0),IF(DAY($E32)&gt;DAY(DATE(YEAR($E32),MONTH($E32)+$L32+1,0)),DATE(YEAR($E32),MONTH($E32)+$L32+1,0),DATE(YEAR($E32),MONTH($E32)+$L32,DAY($E32))-1),"")</f>
        <v/>
      </c>
      <c r="N32" s="6">
        <f>IF($B32&amp;$D32&amp;$E32="","",IF($M32="","入力不足",IF($M32&gt;=TODAY(),"期間内の目安","期限切れの目安")))</f>
        <v/>
      </c>
      <c r="O32" s="6">
        <f>IF($D32="","",IF(SUMPRODUCT(--($D$5:$D$1004=$D32))&gt;1,"重複あり",""))</f>
        <v/>
      </c>
      <c r="P32" s="12"/>
    </row>
    <row r="33" spans="1:16">
      <c r="A33" s="15"/>
      <c r="B33" s="11"/>
      <c r="C33" s="16">
        <f>IF($B33="","",IFERROR(INDEX('製品一覧'!$B$5:$B$54,MATCH($B33,'製品一覧'!$A$5:$A$54,0)),"型番が未登録"))</f>
        <v/>
      </c>
      <c r="D33" s="11"/>
      <c r="E33" s="15"/>
      <c r="F33" s="12"/>
      <c r="G33" s="12"/>
      <c r="H33" s="12"/>
      <c r="I33" s="11"/>
      <c r="J33" s="12"/>
      <c r="K33" s="12"/>
      <c r="L33" s="17">
        <f>IF($B33="","",IFERROR(INDEX('製品一覧'!$C$5:$C$54,MATCH($B33,'製品一覧'!$A$5:$A$54,0)),""))</f>
        <v/>
      </c>
      <c r="M33" s="18">
        <f>IF(AND(ISNUMBER($E33),ISNUMBER($L33),$L33&gt;0),IF(DAY($E33)&gt;DAY(DATE(YEAR($E33),MONTH($E33)+$L33+1,0)),DATE(YEAR($E33),MONTH($E33)+$L33+1,0),DATE(YEAR($E33),MONTH($E33)+$L33,DAY($E33))-1),"")</f>
        <v/>
      </c>
      <c r="N33" s="6">
        <f>IF($B33&amp;$D33&amp;$E33="","",IF($M33="","入力不足",IF($M33&gt;=TODAY(),"期間内の目安","期限切れの目安")))</f>
        <v/>
      </c>
      <c r="O33" s="6">
        <f>IF($D33="","",IF(SUMPRODUCT(--($D$5:$D$1004=$D33))&gt;1,"重複あり",""))</f>
        <v/>
      </c>
      <c r="P33" s="12"/>
    </row>
    <row r="34" spans="1:16">
      <c r="A34" s="15"/>
      <c r="B34" s="11"/>
      <c r="C34" s="16">
        <f>IF($B34="","",IFERROR(INDEX('製品一覧'!$B$5:$B$54,MATCH($B34,'製品一覧'!$A$5:$A$54,0)),"型番が未登録"))</f>
        <v/>
      </c>
      <c r="D34" s="11"/>
      <c r="E34" s="15"/>
      <c r="F34" s="12"/>
      <c r="G34" s="12"/>
      <c r="H34" s="12"/>
      <c r="I34" s="11"/>
      <c r="J34" s="12"/>
      <c r="K34" s="12"/>
      <c r="L34" s="17">
        <f>IF($B34="","",IFERROR(INDEX('製品一覧'!$C$5:$C$54,MATCH($B34,'製品一覧'!$A$5:$A$54,0)),""))</f>
        <v/>
      </c>
      <c r="M34" s="18">
        <f>IF(AND(ISNUMBER($E34),ISNUMBER($L34),$L34&gt;0),IF(DAY($E34)&gt;DAY(DATE(YEAR($E34),MONTH($E34)+$L34+1,0)),DATE(YEAR($E34),MONTH($E34)+$L34+1,0),DATE(YEAR($E34),MONTH($E34)+$L34,DAY($E34))-1),"")</f>
        <v/>
      </c>
      <c r="N34" s="6">
        <f>IF($B34&amp;$D34&amp;$E34="","",IF($M34="","入力不足",IF($M34&gt;=TODAY(),"期間内の目安","期限切れの目安")))</f>
        <v/>
      </c>
      <c r="O34" s="6">
        <f>IF($D34="","",IF(SUMPRODUCT(--($D$5:$D$1004=$D34))&gt;1,"重複あり",""))</f>
        <v/>
      </c>
      <c r="P34" s="12"/>
    </row>
    <row r="35" spans="1:16">
      <c r="A35" s="15"/>
      <c r="B35" s="11"/>
      <c r="C35" s="16">
        <f>IF($B35="","",IFERROR(INDEX('製品一覧'!$B$5:$B$54,MATCH($B35,'製品一覧'!$A$5:$A$54,0)),"型番が未登録"))</f>
        <v/>
      </c>
      <c r="D35" s="11"/>
      <c r="E35" s="15"/>
      <c r="F35" s="12"/>
      <c r="G35" s="12"/>
      <c r="H35" s="12"/>
      <c r="I35" s="11"/>
      <c r="J35" s="12"/>
      <c r="K35" s="12"/>
      <c r="L35" s="17">
        <f>IF($B35="","",IFERROR(INDEX('製品一覧'!$C$5:$C$54,MATCH($B35,'製品一覧'!$A$5:$A$54,0)),""))</f>
        <v/>
      </c>
      <c r="M35" s="18">
        <f>IF(AND(ISNUMBER($E35),ISNUMBER($L35),$L35&gt;0),IF(DAY($E35)&gt;DAY(DATE(YEAR($E35),MONTH($E35)+$L35+1,0)),DATE(YEAR($E35),MONTH($E35)+$L35+1,0),DATE(YEAR($E35),MONTH($E35)+$L35,DAY($E35))-1),"")</f>
        <v/>
      </c>
      <c r="N35" s="6">
        <f>IF($B35&amp;$D35&amp;$E35="","",IF($M35="","入力不足",IF($M35&gt;=TODAY(),"期間内の目安","期限切れの目安")))</f>
        <v/>
      </c>
      <c r="O35" s="6">
        <f>IF($D35="","",IF(SUMPRODUCT(--($D$5:$D$1004=$D35))&gt;1,"重複あり",""))</f>
        <v/>
      </c>
      <c r="P35" s="12"/>
    </row>
    <row r="36" spans="1:16">
      <c r="A36" s="15"/>
      <c r="B36" s="11"/>
      <c r="C36" s="16">
        <f>IF($B36="","",IFERROR(INDEX('製品一覧'!$B$5:$B$54,MATCH($B36,'製品一覧'!$A$5:$A$54,0)),"型番が未登録"))</f>
        <v/>
      </c>
      <c r="D36" s="11"/>
      <c r="E36" s="15"/>
      <c r="F36" s="12"/>
      <c r="G36" s="12"/>
      <c r="H36" s="12"/>
      <c r="I36" s="11"/>
      <c r="J36" s="12"/>
      <c r="K36" s="12"/>
      <c r="L36" s="17">
        <f>IF($B36="","",IFERROR(INDEX('製品一覧'!$C$5:$C$54,MATCH($B36,'製品一覧'!$A$5:$A$54,0)),""))</f>
        <v/>
      </c>
      <c r="M36" s="18">
        <f>IF(AND(ISNUMBER($E36),ISNUMBER($L36),$L36&gt;0),IF(DAY($E36)&gt;DAY(DATE(YEAR($E36),MONTH($E36)+$L36+1,0)),DATE(YEAR($E36),MONTH($E36)+$L36+1,0),DATE(YEAR($E36),MONTH($E36)+$L36,DAY($E36))-1),"")</f>
        <v/>
      </c>
      <c r="N36" s="6">
        <f>IF($B36&amp;$D36&amp;$E36="","",IF($M36="","入力不足",IF($M36&gt;=TODAY(),"期間内の目安","期限切れの目安")))</f>
        <v/>
      </c>
      <c r="O36" s="6">
        <f>IF($D36="","",IF(SUMPRODUCT(--($D$5:$D$1004=$D36))&gt;1,"重複あり",""))</f>
        <v/>
      </c>
      <c r="P36" s="12"/>
    </row>
    <row r="37" spans="1:16">
      <c r="A37" s="15"/>
      <c r="B37" s="11"/>
      <c r="C37" s="16">
        <f>IF($B37="","",IFERROR(INDEX('製品一覧'!$B$5:$B$54,MATCH($B37,'製品一覧'!$A$5:$A$54,0)),"型番が未登録"))</f>
        <v/>
      </c>
      <c r="D37" s="11"/>
      <c r="E37" s="15"/>
      <c r="F37" s="12"/>
      <c r="G37" s="12"/>
      <c r="H37" s="12"/>
      <c r="I37" s="11"/>
      <c r="J37" s="12"/>
      <c r="K37" s="12"/>
      <c r="L37" s="17">
        <f>IF($B37="","",IFERROR(INDEX('製品一覧'!$C$5:$C$54,MATCH($B37,'製品一覧'!$A$5:$A$54,0)),""))</f>
        <v/>
      </c>
      <c r="M37" s="18">
        <f>IF(AND(ISNUMBER($E37),ISNUMBER($L37),$L37&gt;0),IF(DAY($E37)&gt;DAY(DATE(YEAR($E37),MONTH($E37)+$L37+1,0)),DATE(YEAR($E37),MONTH($E37)+$L37+1,0),DATE(YEAR($E37),MONTH($E37)+$L37,DAY($E37))-1),"")</f>
        <v/>
      </c>
      <c r="N37" s="6">
        <f>IF($B37&amp;$D37&amp;$E37="","",IF($M37="","入力不足",IF($M37&gt;=TODAY(),"期間内の目安","期限切れの目安")))</f>
        <v/>
      </c>
      <c r="O37" s="6">
        <f>IF($D37="","",IF(SUMPRODUCT(--($D$5:$D$1004=$D37))&gt;1,"重複あり",""))</f>
        <v/>
      </c>
      <c r="P37" s="12"/>
    </row>
    <row r="38" spans="1:16">
      <c r="A38" s="15"/>
      <c r="B38" s="11"/>
      <c r="C38" s="16">
        <f>IF($B38="","",IFERROR(INDEX('製品一覧'!$B$5:$B$54,MATCH($B38,'製品一覧'!$A$5:$A$54,0)),"型番が未登録"))</f>
        <v/>
      </c>
      <c r="D38" s="11"/>
      <c r="E38" s="15"/>
      <c r="F38" s="12"/>
      <c r="G38" s="12"/>
      <c r="H38" s="12"/>
      <c r="I38" s="11"/>
      <c r="J38" s="12"/>
      <c r="K38" s="12"/>
      <c r="L38" s="17">
        <f>IF($B38="","",IFERROR(INDEX('製品一覧'!$C$5:$C$54,MATCH($B38,'製品一覧'!$A$5:$A$54,0)),""))</f>
        <v/>
      </c>
      <c r="M38" s="18">
        <f>IF(AND(ISNUMBER($E38),ISNUMBER($L38),$L38&gt;0),IF(DAY($E38)&gt;DAY(DATE(YEAR($E38),MONTH($E38)+$L38+1,0)),DATE(YEAR($E38),MONTH($E38)+$L38+1,0),DATE(YEAR($E38),MONTH($E38)+$L38,DAY($E38))-1),"")</f>
        <v/>
      </c>
      <c r="N38" s="6">
        <f>IF($B38&amp;$D38&amp;$E38="","",IF($M38="","入力不足",IF($M38&gt;=TODAY(),"期間内の目安","期限切れの目安")))</f>
        <v/>
      </c>
      <c r="O38" s="6">
        <f>IF($D38="","",IF(SUMPRODUCT(--($D$5:$D$1004=$D38))&gt;1,"重複あり",""))</f>
        <v/>
      </c>
      <c r="P38" s="12"/>
    </row>
    <row r="39" spans="1:16">
      <c r="A39" s="15"/>
      <c r="B39" s="11"/>
      <c r="C39" s="16">
        <f>IF($B39="","",IFERROR(INDEX('製品一覧'!$B$5:$B$54,MATCH($B39,'製品一覧'!$A$5:$A$54,0)),"型番が未登録"))</f>
        <v/>
      </c>
      <c r="D39" s="11"/>
      <c r="E39" s="15"/>
      <c r="F39" s="12"/>
      <c r="G39" s="12"/>
      <c r="H39" s="12"/>
      <c r="I39" s="11"/>
      <c r="J39" s="12"/>
      <c r="K39" s="12"/>
      <c r="L39" s="17">
        <f>IF($B39="","",IFERROR(INDEX('製品一覧'!$C$5:$C$54,MATCH($B39,'製品一覧'!$A$5:$A$54,0)),""))</f>
        <v/>
      </c>
      <c r="M39" s="18">
        <f>IF(AND(ISNUMBER($E39),ISNUMBER($L39),$L39&gt;0),IF(DAY($E39)&gt;DAY(DATE(YEAR($E39),MONTH($E39)+$L39+1,0)),DATE(YEAR($E39),MONTH($E39)+$L39+1,0),DATE(YEAR($E39),MONTH($E39)+$L39,DAY($E39))-1),"")</f>
        <v/>
      </c>
      <c r="N39" s="6">
        <f>IF($B39&amp;$D39&amp;$E39="","",IF($M39="","入力不足",IF($M39&gt;=TODAY(),"期間内の目安","期限切れの目安")))</f>
        <v/>
      </c>
      <c r="O39" s="6">
        <f>IF($D39="","",IF(SUMPRODUCT(--($D$5:$D$1004=$D39))&gt;1,"重複あり",""))</f>
        <v/>
      </c>
      <c r="P39" s="12"/>
    </row>
    <row r="40" spans="1:16">
      <c r="A40" s="15"/>
      <c r="B40" s="11"/>
      <c r="C40" s="16">
        <f>IF($B40="","",IFERROR(INDEX('製品一覧'!$B$5:$B$54,MATCH($B40,'製品一覧'!$A$5:$A$54,0)),"型番が未登録"))</f>
        <v/>
      </c>
      <c r="D40" s="11"/>
      <c r="E40" s="15"/>
      <c r="F40" s="12"/>
      <c r="G40" s="12"/>
      <c r="H40" s="12"/>
      <c r="I40" s="11"/>
      <c r="J40" s="12"/>
      <c r="K40" s="12"/>
      <c r="L40" s="17">
        <f>IF($B40="","",IFERROR(INDEX('製品一覧'!$C$5:$C$54,MATCH($B40,'製品一覧'!$A$5:$A$54,0)),""))</f>
        <v/>
      </c>
      <c r="M40" s="18">
        <f>IF(AND(ISNUMBER($E40),ISNUMBER($L40),$L40&gt;0),IF(DAY($E40)&gt;DAY(DATE(YEAR($E40),MONTH($E40)+$L40+1,0)),DATE(YEAR($E40),MONTH($E40)+$L40+1,0),DATE(YEAR($E40),MONTH($E40)+$L40,DAY($E40))-1),"")</f>
        <v/>
      </c>
      <c r="N40" s="6">
        <f>IF($B40&amp;$D40&amp;$E40="","",IF($M40="","入力不足",IF($M40&gt;=TODAY(),"期間内の目安","期限切れの目安")))</f>
        <v/>
      </c>
      <c r="O40" s="6">
        <f>IF($D40="","",IF(SUMPRODUCT(--($D$5:$D$1004=$D40))&gt;1,"重複あり",""))</f>
        <v/>
      </c>
      <c r="P40" s="12"/>
    </row>
    <row r="41" spans="1:16">
      <c r="A41" s="15"/>
      <c r="B41" s="11"/>
      <c r="C41" s="16">
        <f>IF($B41="","",IFERROR(INDEX('製品一覧'!$B$5:$B$54,MATCH($B41,'製品一覧'!$A$5:$A$54,0)),"型番が未登録"))</f>
        <v/>
      </c>
      <c r="D41" s="11"/>
      <c r="E41" s="15"/>
      <c r="F41" s="12"/>
      <c r="G41" s="12"/>
      <c r="H41" s="12"/>
      <c r="I41" s="11"/>
      <c r="J41" s="12"/>
      <c r="K41" s="12"/>
      <c r="L41" s="17">
        <f>IF($B41="","",IFERROR(INDEX('製品一覧'!$C$5:$C$54,MATCH($B41,'製品一覧'!$A$5:$A$54,0)),""))</f>
        <v/>
      </c>
      <c r="M41" s="18">
        <f>IF(AND(ISNUMBER($E41),ISNUMBER($L41),$L41&gt;0),IF(DAY($E41)&gt;DAY(DATE(YEAR($E41),MONTH($E41)+$L41+1,0)),DATE(YEAR($E41),MONTH($E41)+$L41+1,0),DATE(YEAR($E41),MONTH($E41)+$L41,DAY($E41))-1),"")</f>
        <v/>
      </c>
      <c r="N41" s="6">
        <f>IF($B41&amp;$D41&amp;$E41="","",IF($M41="","入力不足",IF($M41&gt;=TODAY(),"期間内の目安","期限切れの目安")))</f>
        <v/>
      </c>
      <c r="O41" s="6">
        <f>IF($D41="","",IF(SUMPRODUCT(--($D$5:$D$1004=$D41))&gt;1,"重複あり",""))</f>
        <v/>
      </c>
      <c r="P41" s="12"/>
    </row>
    <row r="42" spans="1:16">
      <c r="A42" s="15"/>
      <c r="B42" s="11"/>
      <c r="C42" s="16">
        <f>IF($B42="","",IFERROR(INDEX('製品一覧'!$B$5:$B$54,MATCH($B42,'製品一覧'!$A$5:$A$54,0)),"型番が未登録"))</f>
        <v/>
      </c>
      <c r="D42" s="11"/>
      <c r="E42" s="15"/>
      <c r="F42" s="12"/>
      <c r="G42" s="12"/>
      <c r="H42" s="12"/>
      <c r="I42" s="11"/>
      <c r="J42" s="12"/>
      <c r="K42" s="12"/>
      <c r="L42" s="17">
        <f>IF($B42="","",IFERROR(INDEX('製品一覧'!$C$5:$C$54,MATCH($B42,'製品一覧'!$A$5:$A$54,0)),""))</f>
        <v/>
      </c>
      <c r="M42" s="18">
        <f>IF(AND(ISNUMBER($E42),ISNUMBER($L42),$L42&gt;0),IF(DAY($E42)&gt;DAY(DATE(YEAR($E42),MONTH($E42)+$L42+1,0)),DATE(YEAR($E42),MONTH($E42)+$L42+1,0),DATE(YEAR($E42),MONTH($E42)+$L42,DAY($E42))-1),"")</f>
        <v/>
      </c>
      <c r="N42" s="6">
        <f>IF($B42&amp;$D42&amp;$E42="","",IF($M42="","入力不足",IF($M42&gt;=TODAY(),"期間内の目安","期限切れの目安")))</f>
        <v/>
      </c>
      <c r="O42" s="6">
        <f>IF($D42="","",IF(SUMPRODUCT(--($D$5:$D$1004=$D42))&gt;1,"重複あり",""))</f>
        <v/>
      </c>
      <c r="P42" s="12"/>
    </row>
    <row r="43" spans="1:16">
      <c r="A43" s="15"/>
      <c r="B43" s="11"/>
      <c r="C43" s="16">
        <f>IF($B43="","",IFERROR(INDEX('製品一覧'!$B$5:$B$54,MATCH($B43,'製品一覧'!$A$5:$A$54,0)),"型番が未登録"))</f>
        <v/>
      </c>
      <c r="D43" s="11"/>
      <c r="E43" s="15"/>
      <c r="F43" s="12"/>
      <c r="G43" s="12"/>
      <c r="H43" s="12"/>
      <c r="I43" s="11"/>
      <c r="J43" s="12"/>
      <c r="K43" s="12"/>
      <c r="L43" s="17">
        <f>IF($B43="","",IFERROR(INDEX('製品一覧'!$C$5:$C$54,MATCH($B43,'製品一覧'!$A$5:$A$54,0)),""))</f>
        <v/>
      </c>
      <c r="M43" s="18">
        <f>IF(AND(ISNUMBER($E43),ISNUMBER($L43),$L43&gt;0),IF(DAY($E43)&gt;DAY(DATE(YEAR($E43),MONTH($E43)+$L43+1,0)),DATE(YEAR($E43),MONTH($E43)+$L43+1,0),DATE(YEAR($E43),MONTH($E43)+$L43,DAY($E43))-1),"")</f>
        <v/>
      </c>
      <c r="N43" s="6">
        <f>IF($B43&amp;$D43&amp;$E43="","",IF($M43="","入力不足",IF($M43&gt;=TODAY(),"期間内の目安","期限切れの目安")))</f>
        <v/>
      </c>
      <c r="O43" s="6">
        <f>IF($D43="","",IF(SUMPRODUCT(--($D$5:$D$1004=$D43))&gt;1,"重複あり",""))</f>
        <v/>
      </c>
      <c r="P43" s="12"/>
    </row>
    <row r="44" spans="1:16">
      <c r="A44" s="15"/>
      <c r="B44" s="11"/>
      <c r="C44" s="16">
        <f>IF($B44="","",IFERROR(INDEX('製品一覧'!$B$5:$B$54,MATCH($B44,'製品一覧'!$A$5:$A$54,0)),"型番が未登録"))</f>
        <v/>
      </c>
      <c r="D44" s="11"/>
      <c r="E44" s="15"/>
      <c r="F44" s="12"/>
      <c r="G44" s="12"/>
      <c r="H44" s="12"/>
      <c r="I44" s="11"/>
      <c r="J44" s="12"/>
      <c r="K44" s="12"/>
      <c r="L44" s="17">
        <f>IF($B44="","",IFERROR(INDEX('製品一覧'!$C$5:$C$54,MATCH($B44,'製品一覧'!$A$5:$A$54,0)),""))</f>
        <v/>
      </c>
      <c r="M44" s="18">
        <f>IF(AND(ISNUMBER($E44),ISNUMBER($L44),$L44&gt;0),IF(DAY($E44)&gt;DAY(DATE(YEAR($E44),MONTH($E44)+$L44+1,0)),DATE(YEAR($E44),MONTH($E44)+$L44+1,0),DATE(YEAR($E44),MONTH($E44)+$L44,DAY($E44))-1),"")</f>
        <v/>
      </c>
      <c r="N44" s="6">
        <f>IF($B44&amp;$D44&amp;$E44="","",IF($M44="","入力不足",IF($M44&gt;=TODAY(),"期間内の目安","期限切れの目安")))</f>
        <v/>
      </c>
      <c r="O44" s="6">
        <f>IF($D44="","",IF(SUMPRODUCT(--($D$5:$D$1004=$D44))&gt;1,"重複あり",""))</f>
        <v/>
      </c>
      <c r="P44" s="12"/>
    </row>
    <row r="45" spans="1:16">
      <c r="A45" s="15"/>
      <c r="B45" s="11"/>
      <c r="C45" s="16">
        <f>IF($B45="","",IFERROR(INDEX('製品一覧'!$B$5:$B$54,MATCH($B45,'製品一覧'!$A$5:$A$54,0)),"型番が未登録"))</f>
        <v/>
      </c>
      <c r="D45" s="11"/>
      <c r="E45" s="15"/>
      <c r="F45" s="12"/>
      <c r="G45" s="12"/>
      <c r="H45" s="12"/>
      <c r="I45" s="11"/>
      <c r="J45" s="12"/>
      <c r="K45" s="12"/>
      <c r="L45" s="17">
        <f>IF($B45="","",IFERROR(INDEX('製品一覧'!$C$5:$C$54,MATCH($B45,'製品一覧'!$A$5:$A$54,0)),""))</f>
        <v/>
      </c>
      <c r="M45" s="18">
        <f>IF(AND(ISNUMBER($E45),ISNUMBER($L45),$L45&gt;0),IF(DAY($E45)&gt;DAY(DATE(YEAR($E45),MONTH($E45)+$L45+1,0)),DATE(YEAR($E45),MONTH($E45)+$L45+1,0),DATE(YEAR($E45),MONTH($E45)+$L45,DAY($E45))-1),"")</f>
        <v/>
      </c>
      <c r="N45" s="6">
        <f>IF($B45&amp;$D45&amp;$E45="","",IF($M45="","入力不足",IF($M45&gt;=TODAY(),"期間内の目安","期限切れの目安")))</f>
        <v/>
      </c>
      <c r="O45" s="6">
        <f>IF($D45="","",IF(SUMPRODUCT(--($D$5:$D$1004=$D45))&gt;1,"重複あり",""))</f>
        <v/>
      </c>
      <c r="P45" s="12"/>
    </row>
    <row r="46" spans="1:16">
      <c r="A46" s="15"/>
      <c r="B46" s="11"/>
      <c r="C46" s="16">
        <f>IF($B46="","",IFERROR(INDEX('製品一覧'!$B$5:$B$54,MATCH($B46,'製品一覧'!$A$5:$A$54,0)),"型番が未登録"))</f>
        <v/>
      </c>
      <c r="D46" s="11"/>
      <c r="E46" s="15"/>
      <c r="F46" s="12"/>
      <c r="G46" s="12"/>
      <c r="H46" s="12"/>
      <c r="I46" s="11"/>
      <c r="J46" s="12"/>
      <c r="K46" s="12"/>
      <c r="L46" s="17">
        <f>IF($B46="","",IFERROR(INDEX('製品一覧'!$C$5:$C$54,MATCH($B46,'製品一覧'!$A$5:$A$54,0)),""))</f>
        <v/>
      </c>
      <c r="M46" s="18">
        <f>IF(AND(ISNUMBER($E46),ISNUMBER($L46),$L46&gt;0),IF(DAY($E46)&gt;DAY(DATE(YEAR($E46),MONTH($E46)+$L46+1,0)),DATE(YEAR($E46),MONTH($E46)+$L46+1,0),DATE(YEAR($E46),MONTH($E46)+$L46,DAY($E46))-1),"")</f>
        <v/>
      </c>
      <c r="N46" s="6">
        <f>IF($B46&amp;$D46&amp;$E46="","",IF($M46="","入力不足",IF($M46&gt;=TODAY(),"期間内の目安","期限切れの目安")))</f>
        <v/>
      </c>
      <c r="O46" s="6">
        <f>IF($D46="","",IF(SUMPRODUCT(--($D$5:$D$1004=$D46))&gt;1,"重複あり",""))</f>
        <v/>
      </c>
      <c r="P46" s="12"/>
    </row>
    <row r="47" spans="1:16">
      <c r="A47" s="15"/>
      <c r="B47" s="11"/>
      <c r="C47" s="16">
        <f>IF($B47="","",IFERROR(INDEX('製品一覧'!$B$5:$B$54,MATCH($B47,'製品一覧'!$A$5:$A$54,0)),"型番が未登録"))</f>
        <v/>
      </c>
      <c r="D47" s="11"/>
      <c r="E47" s="15"/>
      <c r="F47" s="12"/>
      <c r="G47" s="12"/>
      <c r="H47" s="12"/>
      <c r="I47" s="11"/>
      <c r="J47" s="12"/>
      <c r="K47" s="12"/>
      <c r="L47" s="17">
        <f>IF($B47="","",IFERROR(INDEX('製品一覧'!$C$5:$C$54,MATCH($B47,'製品一覧'!$A$5:$A$54,0)),""))</f>
        <v/>
      </c>
      <c r="M47" s="18">
        <f>IF(AND(ISNUMBER($E47),ISNUMBER($L47),$L47&gt;0),IF(DAY($E47)&gt;DAY(DATE(YEAR($E47),MONTH($E47)+$L47+1,0)),DATE(YEAR($E47),MONTH($E47)+$L47+1,0),DATE(YEAR($E47),MONTH($E47)+$L47,DAY($E47))-1),"")</f>
        <v/>
      </c>
      <c r="N47" s="6">
        <f>IF($B47&amp;$D47&amp;$E47="","",IF($M47="","入力不足",IF($M47&gt;=TODAY(),"期間内の目安","期限切れの目安")))</f>
        <v/>
      </c>
      <c r="O47" s="6">
        <f>IF($D47="","",IF(SUMPRODUCT(--($D$5:$D$1004=$D47))&gt;1,"重複あり",""))</f>
        <v/>
      </c>
      <c r="P47" s="12"/>
    </row>
    <row r="48" spans="1:16">
      <c r="A48" s="15"/>
      <c r="B48" s="11"/>
      <c r="C48" s="16">
        <f>IF($B48="","",IFERROR(INDEX('製品一覧'!$B$5:$B$54,MATCH($B48,'製品一覧'!$A$5:$A$54,0)),"型番が未登録"))</f>
        <v/>
      </c>
      <c r="D48" s="11"/>
      <c r="E48" s="15"/>
      <c r="F48" s="12"/>
      <c r="G48" s="12"/>
      <c r="H48" s="12"/>
      <c r="I48" s="11"/>
      <c r="J48" s="12"/>
      <c r="K48" s="12"/>
      <c r="L48" s="17">
        <f>IF($B48="","",IFERROR(INDEX('製品一覧'!$C$5:$C$54,MATCH($B48,'製品一覧'!$A$5:$A$54,0)),""))</f>
        <v/>
      </c>
      <c r="M48" s="18">
        <f>IF(AND(ISNUMBER($E48),ISNUMBER($L48),$L48&gt;0),IF(DAY($E48)&gt;DAY(DATE(YEAR($E48),MONTH($E48)+$L48+1,0)),DATE(YEAR($E48),MONTH($E48)+$L48+1,0),DATE(YEAR($E48),MONTH($E48)+$L48,DAY($E48))-1),"")</f>
        <v/>
      </c>
      <c r="N48" s="6">
        <f>IF($B48&amp;$D48&amp;$E48="","",IF($M48="","入力不足",IF($M48&gt;=TODAY(),"期間内の目安","期限切れの目安")))</f>
        <v/>
      </c>
      <c r="O48" s="6">
        <f>IF($D48="","",IF(SUMPRODUCT(--($D$5:$D$1004=$D48))&gt;1,"重複あり",""))</f>
        <v/>
      </c>
      <c r="P48" s="12"/>
    </row>
    <row r="49" spans="1:16">
      <c r="A49" s="15"/>
      <c r="B49" s="11"/>
      <c r="C49" s="16">
        <f>IF($B49="","",IFERROR(INDEX('製品一覧'!$B$5:$B$54,MATCH($B49,'製品一覧'!$A$5:$A$54,0)),"型番が未登録"))</f>
        <v/>
      </c>
      <c r="D49" s="11"/>
      <c r="E49" s="15"/>
      <c r="F49" s="12"/>
      <c r="G49" s="12"/>
      <c r="H49" s="12"/>
      <c r="I49" s="11"/>
      <c r="J49" s="12"/>
      <c r="K49" s="12"/>
      <c r="L49" s="17">
        <f>IF($B49="","",IFERROR(INDEX('製品一覧'!$C$5:$C$54,MATCH($B49,'製品一覧'!$A$5:$A$54,0)),""))</f>
        <v/>
      </c>
      <c r="M49" s="18">
        <f>IF(AND(ISNUMBER($E49),ISNUMBER($L49),$L49&gt;0),IF(DAY($E49)&gt;DAY(DATE(YEAR($E49),MONTH($E49)+$L49+1,0)),DATE(YEAR($E49),MONTH($E49)+$L49+1,0),DATE(YEAR($E49),MONTH($E49)+$L49,DAY($E49))-1),"")</f>
        <v/>
      </c>
      <c r="N49" s="6">
        <f>IF($B49&amp;$D49&amp;$E49="","",IF($M49="","入力不足",IF($M49&gt;=TODAY(),"期間内の目安","期限切れの目安")))</f>
        <v/>
      </c>
      <c r="O49" s="6">
        <f>IF($D49="","",IF(SUMPRODUCT(--($D$5:$D$1004=$D49))&gt;1,"重複あり",""))</f>
        <v/>
      </c>
      <c r="P49" s="12"/>
    </row>
    <row r="50" spans="1:16">
      <c r="A50" s="15"/>
      <c r="B50" s="11"/>
      <c r="C50" s="16">
        <f>IF($B50="","",IFERROR(INDEX('製品一覧'!$B$5:$B$54,MATCH($B50,'製品一覧'!$A$5:$A$54,0)),"型番が未登録"))</f>
        <v/>
      </c>
      <c r="D50" s="11"/>
      <c r="E50" s="15"/>
      <c r="F50" s="12"/>
      <c r="G50" s="12"/>
      <c r="H50" s="12"/>
      <c r="I50" s="11"/>
      <c r="J50" s="12"/>
      <c r="K50" s="12"/>
      <c r="L50" s="17">
        <f>IF($B50="","",IFERROR(INDEX('製品一覧'!$C$5:$C$54,MATCH($B50,'製品一覧'!$A$5:$A$54,0)),""))</f>
        <v/>
      </c>
      <c r="M50" s="18">
        <f>IF(AND(ISNUMBER($E50),ISNUMBER($L50),$L50&gt;0),IF(DAY($E50)&gt;DAY(DATE(YEAR($E50),MONTH($E50)+$L50+1,0)),DATE(YEAR($E50),MONTH($E50)+$L50+1,0),DATE(YEAR($E50),MONTH($E50)+$L50,DAY($E50))-1),"")</f>
        <v/>
      </c>
      <c r="N50" s="6">
        <f>IF($B50&amp;$D50&amp;$E50="","",IF($M50="","入力不足",IF($M50&gt;=TODAY(),"期間内の目安","期限切れの目安")))</f>
        <v/>
      </c>
      <c r="O50" s="6">
        <f>IF($D50="","",IF(SUMPRODUCT(--($D$5:$D$1004=$D50))&gt;1,"重複あり",""))</f>
        <v/>
      </c>
      <c r="P50" s="12"/>
    </row>
    <row r="51" spans="1:16">
      <c r="A51" s="15"/>
      <c r="B51" s="11"/>
      <c r="C51" s="16">
        <f>IF($B51="","",IFERROR(INDEX('製品一覧'!$B$5:$B$54,MATCH($B51,'製品一覧'!$A$5:$A$54,0)),"型番が未登録"))</f>
        <v/>
      </c>
      <c r="D51" s="11"/>
      <c r="E51" s="15"/>
      <c r="F51" s="12"/>
      <c r="G51" s="12"/>
      <c r="H51" s="12"/>
      <c r="I51" s="11"/>
      <c r="J51" s="12"/>
      <c r="K51" s="12"/>
      <c r="L51" s="17">
        <f>IF($B51="","",IFERROR(INDEX('製品一覧'!$C$5:$C$54,MATCH($B51,'製品一覧'!$A$5:$A$54,0)),""))</f>
        <v/>
      </c>
      <c r="M51" s="18">
        <f>IF(AND(ISNUMBER($E51),ISNUMBER($L51),$L51&gt;0),IF(DAY($E51)&gt;DAY(DATE(YEAR($E51),MONTH($E51)+$L51+1,0)),DATE(YEAR($E51),MONTH($E51)+$L51+1,0),DATE(YEAR($E51),MONTH($E51)+$L51,DAY($E51))-1),"")</f>
        <v/>
      </c>
      <c r="N51" s="6">
        <f>IF($B51&amp;$D51&amp;$E51="","",IF($M51="","入力不足",IF($M51&gt;=TODAY(),"期間内の目安","期限切れの目安")))</f>
        <v/>
      </c>
      <c r="O51" s="6">
        <f>IF($D51="","",IF(SUMPRODUCT(--($D$5:$D$1004=$D51))&gt;1,"重複あり",""))</f>
        <v/>
      </c>
      <c r="P51" s="12"/>
    </row>
    <row r="52" spans="1:16">
      <c r="A52" s="15"/>
      <c r="B52" s="11"/>
      <c r="C52" s="16">
        <f>IF($B52="","",IFERROR(INDEX('製品一覧'!$B$5:$B$54,MATCH($B52,'製品一覧'!$A$5:$A$54,0)),"型番が未登録"))</f>
        <v/>
      </c>
      <c r="D52" s="11"/>
      <c r="E52" s="15"/>
      <c r="F52" s="12"/>
      <c r="G52" s="12"/>
      <c r="H52" s="12"/>
      <c r="I52" s="11"/>
      <c r="J52" s="12"/>
      <c r="K52" s="12"/>
      <c r="L52" s="17">
        <f>IF($B52="","",IFERROR(INDEX('製品一覧'!$C$5:$C$54,MATCH($B52,'製品一覧'!$A$5:$A$54,0)),""))</f>
        <v/>
      </c>
      <c r="M52" s="18">
        <f>IF(AND(ISNUMBER($E52),ISNUMBER($L52),$L52&gt;0),IF(DAY($E52)&gt;DAY(DATE(YEAR($E52),MONTH($E52)+$L52+1,0)),DATE(YEAR($E52),MONTH($E52)+$L52+1,0),DATE(YEAR($E52),MONTH($E52)+$L52,DAY($E52))-1),"")</f>
        <v/>
      </c>
      <c r="N52" s="6">
        <f>IF($B52&amp;$D52&amp;$E52="","",IF($M52="","入力不足",IF($M52&gt;=TODAY(),"期間内の目安","期限切れの目安")))</f>
        <v/>
      </c>
      <c r="O52" s="6">
        <f>IF($D52="","",IF(SUMPRODUCT(--($D$5:$D$1004=$D52))&gt;1,"重複あり",""))</f>
        <v/>
      </c>
      <c r="P52" s="12"/>
    </row>
    <row r="53" spans="1:16">
      <c r="A53" s="15"/>
      <c r="B53" s="11"/>
      <c r="C53" s="16">
        <f>IF($B53="","",IFERROR(INDEX('製品一覧'!$B$5:$B$54,MATCH($B53,'製品一覧'!$A$5:$A$54,0)),"型番が未登録"))</f>
        <v/>
      </c>
      <c r="D53" s="11"/>
      <c r="E53" s="15"/>
      <c r="F53" s="12"/>
      <c r="G53" s="12"/>
      <c r="H53" s="12"/>
      <c r="I53" s="11"/>
      <c r="J53" s="12"/>
      <c r="K53" s="12"/>
      <c r="L53" s="17">
        <f>IF($B53="","",IFERROR(INDEX('製品一覧'!$C$5:$C$54,MATCH($B53,'製品一覧'!$A$5:$A$54,0)),""))</f>
        <v/>
      </c>
      <c r="M53" s="18">
        <f>IF(AND(ISNUMBER($E53),ISNUMBER($L53),$L53&gt;0),IF(DAY($E53)&gt;DAY(DATE(YEAR($E53),MONTH($E53)+$L53+1,0)),DATE(YEAR($E53),MONTH($E53)+$L53+1,0),DATE(YEAR($E53),MONTH($E53)+$L53,DAY($E53))-1),"")</f>
        <v/>
      </c>
      <c r="N53" s="6">
        <f>IF($B53&amp;$D53&amp;$E53="","",IF($M53="","入力不足",IF($M53&gt;=TODAY(),"期間内の目安","期限切れの目安")))</f>
        <v/>
      </c>
      <c r="O53" s="6">
        <f>IF($D53="","",IF(SUMPRODUCT(--($D$5:$D$1004=$D53))&gt;1,"重複あり",""))</f>
        <v/>
      </c>
      <c r="P53" s="12"/>
    </row>
    <row r="54" spans="1:16">
      <c r="A54" s="15"/>
      <c r="B54" s="11"/>
      <c r="C54" s="16">
        <f>IF($B54="","",IFERROR(INDEX('製品一覧'!$B$5:$B$54,MATCH($B54,'製品一覧'!$A$5:$A$54,0)),"型番が未登録"))</f>
        <v/>
      </c>
      <c r="D54" s="11"/>
      <c r="E54" s="15"/>
      <c r="F54" s="12"/>
      <c r="G54" s="12"/>
      <c r="H54" s="12"/>
      <c r="I54" s="11"/>
      <c r="J54" s="12"/>
      <c r="K54" s="12"/>
      <c r="L54" s="17">
        <f>IF($B54="","",IFERROR(INDEX('製品一覧'!$C$5:$C$54,MATCH($B54,'製品一覧'!$A$5:$A$54,0)),""))</f>
        <v/>
      </c>
      <c r="M54" s="18">
        <f>IF(AND(ISNUMBER($E54),ISNUMBER($L54),$L54&gt;0),IF(DAY($E54)&gt;DAY(DATE(YEAR($E54),MONTH($E54)+$L54+1,0)),DATE(YEAR($E54),MONTH($E54)+$L54+1,0),DATE(YEAR($E54),MONTH($E54)+$L54,DAY($E54))-1),"")</f>
        <v/>
      </c>
      <c r="N54" s="6">
        <f>IF($B54&amp;$D54&amp;$E54="","",IF($M54="","入力不足",IF($M54&gt;=TODAY(),"期間内の目安","期限切れの目安")))</f>
        <v/>
      </c>
      <c r="O54" s="6">
        <f>IF($D54="","",IF(SUMPRODUCT(--($D$5:$D$1004=$D54))&gt;1,"重複あり",""))</f>
        <v/>
      </c>
      <c r="P54" s="12"/>
    </row>
    <row r="55" spans="1:16">
      <c r="A55" s="15"/>
      <c r="B55" s="11"/>
      <c r="C55" s="16">
        <f>IF($B55="","",IFERROR(INDEX('製品一覧'!$B$5:$B$54,MATCH($B55,'製品一覧'!$A$5:$A$54,0)),"型番が未登録"))</f>
        <v/>
      </c>
      <c r="D55" s="11"/>
      <c r="E55" s="15"/>
      <c r="F55" s="12"/>
      <c r="G55" s="12"/>
      <c r="H55" s="12"/>
      <c r="I55" s="11"/>
      <c r="J55" s="12"/>
      <c r="K55" s="12"/>
      <c r="L55" s="17">
        <f>IF($B55="","",IFERROR(INDEX('製品一覧'!$C$5:$C$54,MATCH($B55,'製品一覧'!$A$5:$A$54,0)),""))</f>
        <v/>
      </c>
      <c r="M55" s="18">
        <f>IF(AND(ISNUMBER($E55),ISNUMBER($L55),$L55&gt;0),IF(DAY($E55)&gt;DAY(DATE(YEAR($E55),MONTH($E55)+$L55+1,0)),DATE(YEAR($E55),MONTH($E55)+$L55+1,0),DATE(YEAR($E55),MONTH($E55)+$L55,DAY($E55))-1),"")</f>
        <v/>
      </c>
      <c r="N55" s="6">
        <f>IF($B55&amp;$D55&amp;$E55="","",IF($M55="","入力不足",IF($M55&gt;=TODAY(),"期間内の目安","期限切れの目安")))</f>
        <v/>
      </c>
      <c r="O55" s="6">
        <f>IF($D55="","",IF(SUMPRODUCT(--($D$5:$D$1004=$D55))&gt;1,"重複あり",""))</f>
        <v/>
      </c>
      <c r="P55" s="12"/>
    </row>
    <row r="56" spans="1:16">
      <c r="A56" s="15"/>
      <c r="B56" s="11"/>
      <c r="C56" s="16">
        <f>IF($B56="","",IFERROR(INDEX('製品一覧'!$B$5:$B$54,MATCH($B56,'製品一覧'!$A$5:$A$54,0)),"型番が未登録"))</f>
        <v/>
      </c>
      <c r="D56" s="11"/>
      <c r="E56" s="15"/>
      <c r="F56" s="12"/>
      <c r="G56" s="12"/>
      <c r="H56" s="12"/>
      <c r="I56" s="11"/>
      <c r="J56" s="12"/>
      <c r="K56" s="12"/>
      <c r="L56" s="17">
        <f>IF($B56="","",IFERROR(INDEX('製品一覧'!$C$5:$C$54,MATCH($B56,'製品一覧'!$A$5:$A$54,0)),""))</f>
        <v/>
      </c>
      <c r="M56" s="18">
        <f>IF(AND(ISNUMBER($E56),ISNUMBER($L56),$L56&gt;0),IF(DAY($E56)&gt;DAY(DATE(YEAR($E56),MONTH($E56)+$L56+1,0)),DATE(YEAR($E56),MONTH($E56)+$L56+1,0),DATE(YEAR($E56),MONTH($E56)+$L56,DAY($E56))-1),"")</f>
        <v/>
      </c>
      <c r="N56" s="6">
        <f>IF($B56&amp;$D56&amp;$E56="","",IF($M56="","入力不足",IF($M56&gt;=TODAY(),"期間内の目安","期限切れの目安")))</f>
        <v/>
      </c>
      <c r="O56" s="6">
        <f>IF($D56="","",IF(SUMPRODUCT(--($D$5:$D$1004=$D56))&gt;1,"重複あり",""))</f>
        <v/>
      </c>
      <c r="P56" s="12"/>
    </row>
    <row r="57" spans="1:16">
      <c r="A57" s="15"/>
      <c r="B57" s="11"/>
      <c r="C57" s="16">
        <f>IF($B57="","",IFERROR(INDEX('製品一覧'!$B$5:$B$54,MATCH($B57,'製品一覧'!$A$5:$A$54,0)),"型番が未登録"))</f>
        <v/>
      </c>
      <c r="D57" s="11"/>
      <c r="E57" s="15"/>
      <c r="F57" s="12"/>
      <c r="G57" s="12"/>
      <c r="H57" s="12"/>
      <c r="I57" s="11"/>
      <c r="J57" s="12"/>
      <c r="K57" s="12"/>
      <c r="L57" s="17">
        <f>IF($B57="","",IFERROR(INDEX('製品一覧'!$C$5:$C$54,MATCH($B57,'製品一覧'!$A$5:$A$54,0)),""))</f>
        <v/>
      </c>
      <c r="M57" s="18">
        <f>IF(AND(ISNUMBER($E57),ISNUMBER($L57),$L57&gt;0),IF(DAY($E57)&gt;DAY(DATE(YEAR($E57),MONTH($E57)+$L57+1,0)),DATE(YEAR($E57),MONTH($E57)+$L57+1,0),DATE(YEAR($E57),MONTH($E57)+$L57,DAY($E57))-1),"")</f>
        <v/>
      </c>
      <c r="N57" s="6">
        <f>IF($B57&amp;$D57&amp;$E57="","",IF($M57="","入力不足",IF($M57&gt;=TODAY(),"期間内の目安","期限切れの目安")))</f>
        <v/>
      </c>
      <c r="O57" s="6">
        <f>IF($D57="","",IF(SUMPRODUCT(--($D$5:$D$1004=$D57))&gt;1,"重複あり",""))</f>
        <v/>
      </c>
      <c r="P57" s="12"/>
    </row>
    <row r="58" spans="1:16">
      <c r="A58" s="15"/>
      <c r="B58" s="11"/>
      <c r="C58" s="16">
        <f>IF($B58="","",IFERROR(INDEX('製品一覧'!$B$5:$B$54,MATCH($B58,'製品一覧'!$A$5:$A$54,0)),"型番が未登録"))</f>
        <v/>
      </c>
      <c r="D58" s="11"/>
      <c r="E58" s="15"/>
      <c r="F58" s="12"/>
      <c r="G58" s="12"/>
      <c r="H58" s="12"/>
      <c r="I58" s="11"/>
      <c r="J58" s="12"/>
      <c r="K58" s="12"/>
      <c r="L58" s="17">
        <f>IF($B58="","",IFERROR(INDEX('製品一覧'!$C$5:$C$54,MATCH($B58,'製品一覧'!$A$5:$A$54,0)),""))</f>
        <v/>
      </c>
      <c r="M58" s="18">
        <f>IF(AND(ISNUMBER($E58),ISNUMBER($L58),$L58&gt;0),IF(DAY($E58)&gt;DAY(DATE(YEAR($E58),MONTH($E58)+$L58+1,0)),DATE(YEAR($E58),MONTH($E58)+$L58+1,0),DATE(YEAR($E58),MONTH($E58)+$L58,DAY($E58))-1),"")</f>
        <v/>
      </c>
      <c r="N58" s="6">
        <f>IF($B58&amp;$D58&amp;$E58="","",IF($M58="","入力不足",IF($M58&gt;=TODAY(),"期間内の目安","期限切れの目安")))</f>
        <v/>
      </c>
      <c r="O58" s="6">
        <f>IF($D58="","",IF(SUMPRODUCT(--($D$5:$D$1004=$D58))&gt;1,"重複あり",""))</f>
        <v/>
      </c>
      <c r="P58" s="12"/>
    </row>
    <row r="59" spans="1:16">
      <c r="A59" s="15"/>
      <c r="B59" s="11"/>
      <c r="C59" s="16">
        <f>IF($B59="","",IFERROR(INDEX('製品一覧'!$B$5:$B$54,MATCH($B59,'製品一覧'!$A$5:$A$54,0)),"型番が未登録"))</f>
        <v/>
      </c>
      <c r="D59" s="11"/>
      <c r="E59" s="15"/>
      <c r="F59" s="12"/>
      <c r="G59" s="12"/>
      <c r="H59" s="12"/>
      <c r="I59" s="11"/>
      <c r="J59" s="12"/>
      <c r="K59" s="12"/>
      <c r="L59" s="17">
        <f>IF($B59="","",IFERROR(INDEX('製品一覧'!$C$5:$C$54,MATCH($B59,'製品一覧'!$A$5:$A$54,0)),""))</f>
        <v/>
      </c>
      <c r="M59" s="18">
        <f>IF(AND(ISNUMBER($E59),ISNUMBER($L59),$L59&gt;0),IF(DAY($E59)&gt;DAY(DATE(YEAR($E59),MONTH($E59)+$L59+1,0)),DATE(YEAR($E59),MONTH($E59)+$L59+1,0),DATE(YEAR($E59),MONTH($E59)+$L59,DAY($E59))-1),"")</f>
        <v/>
      </c>
      <c r="N59" s="6">
        <f>IF($B59&amp;$D59&amp;$E59="","",IF($M59="","入力不足",IF($M59&gt;=TODAY(),"期間内の目安","期限切れの目安")))</f>
        <v/>
      </c>
      <c r="O59" s="6">
        <f>IF($D59="","",IF(SUMPRODUCT(--($D$5:$D$1004=$D59))&gt;1,"重複あり",""))</f>
        <v/>
      </c>
      <c r="P59" s="12"/>
    </row>
    <row r="60" spans="1:16">
      <c r="A60" s="15"/>
      <c r="B60" s="11"/>
      <c r="C60" s="16">
        <f>IF($B60="","",IFERROR(INDEX('製品一覧'!$B$5:$B$54,MATCH($B60,'製品一覧'!$A$5:$A$54,0)),"型番が未登録"))</f>
        <v/>
      </c>
      <c r="D60" s="11"/>
      <c r="E60" s="15"/>
      <c r="F60" s="12"/>
      <c r="G60" s="12"/>
      <c r="H60" s="12"/>
      <c r="I60" s="11"/>
      <c r="J60" s="12"/>
      <c r="K60" s="12"/>
      <c r="L60" s="17">
        <f>IF($B60="","",IFERROR(INDEX('製品一覧'!$C$5:$C$54,MATCH($B60,'製品一覧'!$A$5:$A$54,0)),""))</f>
        <v/>
      </c>
      <c r="M60" s="18">
        <f>IF(AND(ISNUMBER($E60),ISNUMBER($L60),$L60&gt;0),IF(DAY($E60)&gt;DAY(DATE(YEAR($E60),MONTH($E60)+$L60+1,0)),DATE(YEAR($E60),MONTH($E60)+$L60+1,0),DATE(YEAR($E60),MONTH($E60)+$L60,DAY($E60))-1),"")</f>
        <v/>
      </c>
      <c r="N60" s="6">
        <f>IF($B60&amp;$D60&amp;$E60="","",IF($M60="","入力不足",IF($M60&gt;=TODAY(),"期間内の目安","期限切れの目安")))</f>
        <v/>
      </c>
      <c r="O60" s="6">
        <f>IF($D60="","",IF(SUMPRODUCT(--($D$5:$D$1004=$D60))&gt;1,"重複あり",""))</f>
        <v/>
      </c>
      <c r="P60" s="12"/>
    </row>
    <row r="61" spans="1:16">
      <c r="A61" s="15"/>
      <c r="B61" s="11"/>
      <c r="C61" s="16">
        <f>IF($B61="","",IFERROR(INDEX('製品一覧'!$B$5:$B$54,MATCH($B61,'製品一覧'!$A$5:$A$54,0)),"型番が未登録"))</f>
        <v/>
      </c>
      <c r="D61" s="11"/>
      <c r="E61" s="15"/>
      <c r="F61" s="12"/>
      <c r="G61" s="12"/>
      <c r="H61" s="12"/>
      <c r="I61" s="11"/>
      <c r="J61" s="12"/>
      <c r="K61" s="12"/>
      <c r="L61" s="17">
        <f>IF($B61="","",IFERROR(INDEX('製品一覧'!$C$5:$C$54,MATCH($B61,'製品一覧'!$A$5:$A$54,0)),""))</f>
        <v/>
      </c>
      <c r="M61" s="18">
        <f>IF(AND(ISNUMBER($E61),ISNUMBER($L61),$L61&gt;0),IF(DAY($E61)&gt;DAY(DATE(YEAR($E61),MONTH($E61)+$L61+1,0)),DATE(YEAR($E61),MONTH($E61)+$L61+1,0),DATE(YEAR($E61),MONTH($E61)+$L61,DAY($E61))-1),"")</f>
        <v/>
      </c>
      <c r="N61" s="6">
        <f>IF($B61&amp;$D61&amp;$E61="","",IF($M61="","入力不足",IF($M61&gt;=TODAY(),"期間内の目安","期限切れの目安")))</f>
        <v/>
      </c>
      <c r="O61" s="6">
        <f>IF($D61="","",IF(SUMPRODUCT(--($D$5:$D$1004=$D61))&gt;1,"重複あり",""))</f>
        <v/>
      </c>
      <c r="P61" s="12"/>
    </row>
    <row r="62" spans="1:16">
      <c r="A62" s="15"/>
      <c r="B62" s="11"/>
      <c r="C62" s="16">
        <f>IF($B62="","",IFERROR(INDEX('製品一覧'!$B$5:$B$54,MATCH($B62,'製品一覧'!$A$5:$A$54,0)),"型番が未登録"))</f>
        <v/>
      </c>
      <c r="D62" s="11"/>
      <c r="E62" s="15"/>
      <c r="F62" s="12"/>
      <c r="G62" s="12"/>
      <c r="H62" s="12"/>
      <c r="I62" s="11"/>
      <c r="J62" s="12"/>
      <c r="K62" s="12"/>
      <c r="L62" s="17">
        <f>IF($B62="","",IFERROR(INDEX('製品一覧'!$C$5:$C$54,MATCH($B62,'製品一覧'!$A$5:$A$54,0)),""))</f>
        <v/>
      </c>
      <c r="M62" s="18">
        <f>IF(AND(ISNUMBER($E62),ISNUMBER($L62),$L62&gt;0),IF(DAY($E62)&gt;DAY(DATE(YEAR($E62),MONTH($E62)+$L62+1,0)),DATE(YEAR($E62),MONTH($E62)+$L62+1,0),DATE(YEAR($E62),MONTH($E62)+$L62,DAY($E62))-1),"")</f>
        <v/>
      </c>
      <c r="N62" s="6">
        <f>IF($B62&amp;$D62&amp;$E62="","",IF($M62="","入力不足",IF($M62&gt;=TODAY(),"期間内の目安","期限切れの目安")))</f>
        <v/>
      </c>
      <c r="O62" s="6">
        <f>IF($D62="","",IF(SUMPRODUCT(--($D$5:$D$1004=$D62))&gt;1,"重複あり",""))</f>
        <v/>
      </c>
      <c r="P62" s="12"/>
    </row>
    <row r="63" spans="1:16">
      <c r="A63" s="15"/>
      <c r="B63" s="11"/>
      <c r="C63" s="16">
        <f>IF($B63="","",IFERROR(INDEX('製品一覧'!$B$5:$B$54,MATCH($B63,'製品一覧'!$A$5:$A$54,0)),"型番が未登録"))</f>
        <v/>
      </c>
      <c r="D63" s="11"/>
      <c r="E63" s="15"/>
      <c r="F63" s="12"/>
      <c r="G63" s="12"/>
      <c r="H63" s="12"/>
      <c r="I63" s="11"/>
      <c r="J63" s="12"/>
      <c r="K63" s="12"/>
      <c r="L63" s="17">
        <f>IF($B63="","",IFERROR(INDEX('製品一覧'!$C$5:$C$54,MATCH($B63,'製品一覧'!$A$5:$A$54,0)),""))</f>
        <v/>
      </c>
      <c r="M63" s="18">
        <f>IF(AND(ISNUMBER($E63),ISNUMBER($L63),$L63&gt;0),IF(DAY($E63)&gt;DAY(DATE(YEAR($E63),MONTH($E63)+$L63+1,0)),DATE(YEAR($E63),MONTH($E63)+$L63+1,0),DATE(YEAR($E63),MONTH($E63)+$L63,DAY($E63))-1),"")</f>
        <v/>
      </c>
      <c r="N63" s="6">
        <f>IF($B63&amp;$D63&amp;$E63="","",IF($M63="","入力不足",IF($M63&gt;=TODAY(),"期間内の目安","期限切れの目安")))</f>
        <v/>
      </c>
      <c r="O63" s="6">
        <f>IF($D63="","",IF(SUMPRODUCT(--($D$5:$D$1004=$D63))&gt;1,"重複あり",""))</f>
        <v/>
      </c>
      <c r="P63" s="12"/>
    </row>
    <row r="64" spans="1:16">
      <c r="A64" s="15"/>
      <c r="B64" s="11"/>
      <c r="C64" s="16">
        <f>IF($B64="","",IFERROR(INDEX('製品一覧'!$B$5:$B$54,MATCH($B64,'製品一覧'!$A$5:$A$54,0)),"型番が未登録"))</f>
        <v/>
      </c>
      <c r="D64" s="11"/>
      <c r="E64" s="15"/>
      <c r="F64" s="12"/>
      <c r="G64" s="12"/>
      <c r="H64" s="12"/>
      <c r="I64" s="11"/>
      <c r="J64" s="12"/>
      <c r="K64" s="12"/>
      <c r="L64" s="17">
        <f>IF($B64="","",IFERROR(INDEX('製品一覧'!$C$5:$C$54,MATCH($B64,'製品一覧'!$A$5:$A$54,0)),""))</f>
        <v/>
      </c>
      <c r="M64" s="18">
        <f>IF(AND(ISNUMBER($E64),ISNUMBER($L64),$L64&gt;0),IF(DAY($E64)&gt;DAY(DATE(YEAR($E64),MONTH($E64)+$L64+1,0)),DATE(YEAR($E64),MONTH($E64)+$L64+1,0),DATE(YEAR($E64),MONTH($E64)+$L64,DAY($E64))-1),"")</f>
        <v/>
      </c>
      <c r="N64" s="6">
        <f>IF($B64&amp;$D64&amp;$E64="","",IF($M64="","入力不足",IF($M64&gt;=TODAY(),"期間内の目安","期限切れの目安")))</f>
        <v/>
      </c>
      <c r="O64" s="6">
        <f>IF($D64="","",IF(SUMPRODUCT(--($D$5:$D$1004=$D64))&gt;1,"重複あり",""))</f>
        <v/>
      </c>
      <c r="P64" s="12"/>
    </row>
    <row r="65" spans="1:16">
      <c r="A65" s="15"/>
      <c r="B65" s="11"/>
      <c r="C65" s="16">
        <f>IF($B65="","",IFERROR(INDEX('製品一覧'!$B$5:$B$54,MATCH($B65,'製品一覧'!$A$5:$A$54,0)),"型番が未登録"))</f>
        <v/>
      </c>
      <c r="D65" s="11"/>
      <c r="E65" s="15"/>
      <c r="F65" s="12"/>
      <c r="G65" s="12"/>
      <c r="H65" s="12"/>
      <c r="I65" s="11"/>
      <c r="J65" s="12"/>
      <c r="K65" s="12"/>
      <c r="L65" s="17">
        <f>IF($B65="","",IFERROR(INDEX('製品一覧'!$C$5:$C$54,MATCH($B65,'製品一覧'!$A$5:$A$54,0)),""))</f>
        <v/>
      </c>
      <c r="M65" s="18">
        <f>IF(AND(ISNUMBER($E65),ISNUMBER($L65),$L65&gt;0),IF(DAY($E65)&gt;DAY(DATE(YEAR($E65),MONTH($E65)+$L65+1,0)),DATE(YEAR($E65),MONTH($E65)+$L65+1,0),DATE(YEAR($E65),MONTH($E65)+$L65,DAY($E65))-1),"")</f>
        <v/>
      </c>
      <c r="N65" s="6">
        <f>IF($B65&amp;$D65&amp;$E65="","",IF($M65="","入力不足",IF($M65&gt;=TODAY(),"期間内の目安","期限切れの目安")))</f>
        <v/>
      </c>
      <c r="O65" s="6">
        <f>IF($D65="","",IF(SUMPRODUCT(--($D$5:$D$1004=$D65))&gt;1,"重複あり",""))</f>
        <v/>
      </c>
      <c r="P65" s="12"/>
    </row>
    <row r="66" spans="1:16">
      <c r="A66" s="15"/>
      <c r="B66" s="11"/>
      <c r="C66" s="16">
        <f>IF($B66="","",IFERROR(INDEX('製品一覧'!$B$5:$B$54,MATCH($B66,'製品一覧'!$A$5:$A$54,0)),"型番が未登録"))</f>
        <v/>
      </c>
      <c r="D66" s="11"/>
      <c r="E66" s="15"/>
      <c r="F66" s="12"/>
      <c r="G66" s="12"/>
      <c r="H66" s="12"/>
      <c r="I66" s="11"/>
      <c r="J66" s="12"/>
      <c r="K66" s="12"/>
      <c r="L66" s="17">
        <f>IF($B66="","",IFERROR(INDEX('製品一覧'!$C$5:$C$54,MATCH($B66,'製品一覧'!$A$5:$A$54,0)),""))</f>
        <v/>
      </c>
      <c r="M66" s="18">
        <f>IF(AND(ISNUMBER($E66),ISNUMBER($L66),$L66&gt;0),IF(DAY($E66)&gt;DAY(DATE(YEAR($E66),MONTH($E66)+$L66+1,0)),DATE(YEAR($E66),MONTH($E66)+$L66+1,0),DATE(YEAR($E66),MONTH($E66)+$L66,DAY($E66))-1),"")</f>
        <v/>
      </c>
      <c r="N66" s="6">
        <f>IF($B66&amp;$D66&amp;$E66="","",IF($M66="","入力不足",IF($M66&gt;=TODAY(),"期間内の目安","期限切れの目安")))</f>
        <v/>
      </c>
      <c r="O66" s="6">
        <f>IF($D66="","",IF(SUMPRODUCT(--($D$5:$D$1004=$D66))&gt;1,"重複あり",""))</f>
        <v/>
      </c>
      <c r="P66" s="12"/>
    </row>
    <row r="67" spans="1:16">
      <c r="A67" s="15"/>
      <c r="B67" s="11"/>
      <c r="C67" s="16">
        <f>IF($B67="","",IFERROR(INDEX('製品一覧'!$B$5:$B$54,MATCH($B67,'製品一覧'!$A$5:$A$54,0)),"型番が未登録"))</f>
        <v/>
      </c>
      <c r="D67" s="11"/>
      <c r="E67" s="15"/>
      <c r="F67" s="12"/>
      <c r="G67" s="12"/>
      <c r="H67" s="12"/>
      <c r="I67" s="11"/>
      <c r="J67" s="12"/>
      <c r="K67" s="12"/>
      <c r="L67" s="17">
        <f>IF($B67="","",IFERROR(INDEX('製品一覧'!$C$5:$C$54,MATCH($B67,'製品一覧'!$A$5:$A$54,0)),""))</f>
        <v/>
      </c>
      <c r="M67" s="18">
        <f>IF(AND(ISNUMBER($E67),ISNUMBER($L67),$L67&gt;0),IF(DAY($E67)&gt;DAY(DATE(YEAR($E67),MONTH($E67)+$L67+1,0)),DATE(YEAR($E67),MONTH($E67)+$L67+1,0),DATE(YEAR($E67),MONTH($E67)+$L67,DAY($E67))-1),"")</f>
        <v/>
      </c>
      <c r="N67" s="6">
        <f>IF($B67&amp;$D67&amp;$E67="","",IF($M67="","入力不足",IF($M67&gt;=TODAY(),"期間内の目安","期限切れの目安")))</f>
        <v/>
      </c>
      <c r="O67" s="6">
        <f>IF($D67="","",IF(SUMPRODUCT(--($D$5:$D$1004=$D67))&gt;1,"重複あり",""))</f>
        <v/>
      </c>
      <c r="P67" s="12"/>
    </row>
    <row r="68" spans="1:16">
      <c r="A68" s="15"/>
      <c r="B68" s="11"/>
      <c r="C68" s="16">
        <f>IF($B68="","",IFERROR(INDEX('製品一覧'!$B$5:$B$54,MATCH($B68,'製品一覧'!$A$5:$A$54,0)),"型番が未登録"))</f>
        <v/>
      </c>
      <c r="D68" s="11"/>
      <c r="E68" s="15"/>
      <c r="F68" s="12"/>
      <c r="G68" s="12"/>
      <c r="H68" s="12"/>
      <c r="I68" s="11"/>
      <c r="J68" s="12"/>
      <c r="K68" s="12"/>
      <c r="L68" s="17">
        <f>IF($B68="","",IFERROR(INDEX('製品一覧'!$C$5:$C$54,MATCH($B68,'製品一覧'!$A$5:$A$54,0)),""))</f>
        <v/>
      </c>
      <c r="M68" s="18">
        <f>IF(AND(ISNUMBER($E68),ISNUMBER($L68),$L68&gt;0),IF(DAY($E68)&gt;DAY(DATE(YEAR($E68),MONTH($E68)+$L68+1,0)),DATE(YEAR($E68),MONTH($E68)+$L68+1,0),DATE(YEAR($E68),MONTH($E68)+$L68,DAY($E68))-1),"")</f>
        <v/>
      </c>
      <c r="N68" s="6">
        <f>IF($B68&amp;$D68&amp;$E68="","",IF($M68="","入力不足",IF($M68&gt;=TODAY(),"期間内の目安","期限切れの目安")))</f>
        <v/>
      </c>
      <c r="O68" s="6">
        <f>IF($D68="","",IF(SUMPRODUCT(--($D$5:$D$1004=$D68))&gt;1,"重複あり",""))</f>
        <v/>
      </c>
      <c r="P68" s="12"/>
    </row>
    <row r="69" spans="1:16">
      <c r="A69" s="15"/>
      <c r="B69" s="11"/>
      <c r="C69" s="16">
        <f>IF($B69="","",IFERROR(INDEX('製品一覧'!$B$5:$B$54,MATCH($B69,'製品一覧'!$A$5:$A$54,0)),"型番が未登録"))</f>
        <v/>
      </c>
      <c r="D69" s="11"/>
      <c r="E69" s="15"/>
      <c r="F69" s="12"/>
      <c r="G69" s="12"/>
      <c r="H69" s="12"/>
      <c r="I69" s="11"/>
      <c r="J69" s="12"/>
      <c r="K69" s="12"/>
      <c r="L69" s="17">
        <f>IF($B69="","",IFERROR(INDEX('製品一覧'!$C$5:$C$54,MATCH($B69,'製品一覧'!$A$5:$A$54,0)),""))</f>
        <v/>
      </c>
      <c r="M69" s="18">
        <f>IF(AND(ISNUMBER($E69),ISNUMBER($L69),$L69&gt;0),IF(DAY($E69)&gt;DAY(DATE(YEAR($E69),MONTH($E69)+$L69+1,0)),DATE(YEAR($E69),MONTH($E69)+$L69+1,0),DATE(YEAR($E69),MONTH($E69)+$L69,DAY($E69))-1),"")</f>
        <v/>
      </c>
      <c r="N69" s="6">
        <f>IF($B69&amp;$D69&amp;$E69="","",IF($M69="","入力不足",IF($M69&gt;=TODAY(),"期間内の目安","期限切れの目安")))</f>
        <v/>
      </c>
      <c r="O69" s="6">
        <f>IF($D69="","",IF(SUMPRODUCT(--($D$5:$D$1004=$D69))&gt;1,"重複あり",""))</f>
        <v/>
      </c>
      <c r="P69" s="12"/>
    </row>
    <row r="70" spans="1:16">
      <c r="A70" s="15"/>
      <c r="B70" s="11"/>
      <c r="C70" s="16">
        <f>IF($B70="","",IFERROR(INDEX('製品一覧'!$B$5:$B$54,MATCH($B70,'製品一覧'!$A$5:$A$54,0)),"型番が未登録"))</f>
        <v/>
      </c>
      <c r="D70" s="11"/>
      <c r="E70" s="15"/>
      <c r="F70" s="12"/>
      <c r="G70" s="12"/>
      <c r="H70" s="12"/>
      <c r="I70" s="11"/>
      <c r="J70" s="12"/>
      <c r="K70" s="12"/>
      <c r="L70" s="17">
        <f>IF($B70="","",IFERROR(INDEX('製品一覧'!$C$5:$C$54,MATCH($B70,'製品一覧'!$A$5:$A$54,0)),""))</f>
        <v/>
      </c>
      <c r="M70" s="18">
        <f>IF(AND(ISNUMBER($E70),ISNUMBER($L70),$L70&gt;0),IF(DAY($E70)&gt;DAY(DATE(YEAR($E70),MONTH($E70)+$L70+1,0)),DATE(YEAR($E70),MONTH($E70)+$L70+1,0),DATE(YEAR($E70),MONTH($E70)+$L70,DAY($E70))-1),"")</f>
        <v/>
      </c>
      <c r="N70" s="6">
        <f>IF($B70&amp;$D70&amp;$E70="","",IF($M70="","入力不足",IF($M70&gt;=TODAY(),"期間内の目安","期限切れの目安")))</f>
        <v/>
      </c>
      <c r="O70" s="6">
        <f>IF($D70="","",IF(SUMPRODUCT(--($D$5:$D$1004=$D70))&gt;1,"重複あり",""))</f>
        <v/>
      </c>
      <c r="P70" s="12"/>
    </row>
    <row r="71" spans="1:16">
      <c r="A71" s="15"/>
      <c r="B71" s="11"/>
      <c r="C71" s="16">
        <f>IF($B71="","",IFERROR(INDEX('製品一覧'!$B$5:$B$54,MATCH($B71,'製品一覧'!$A$5:$A$54,0)),"型番が未登録"))</f>
        <v/>
      </c>
      <c r="D71" s="11"/>
      <c r="E71" s="15"/>
      <c r="F71" s="12"/>
      <c r="G71" s="12"/>
      <c r="H71" s="12"/>
      <c r="I71" s="11"/>
      <c r="J71" s="12"/>
      <c r="K71" s="12"/>
      <c r="L71" s="17">
        <f>IF($B71="","",IFERROR(INDEX('製品一覧'!$C$5:$C$54,MATCH($B71,'製品一覧'!$A$5:$A$54,0)),""))</f>
        <v/>
      </c>
      <c r="M71" s="18">
        <f>IF(AND(ISNUMBER($E71),ISNUMBER($L71),$L71&gt;0),IF(DAY($E71)&gt;DAY(DATE(YEAR($E71),MONTH($E71)+$L71+1,0)),DATE(YEAR($E71),MONTH($E71)+$L71+1,0),DATE(YEAR($E71),MONTH($E71)+$L71,DAY($E71))-1),"")</f>
        <v/>
      </c>
      <c r="N71" s="6">
        <f>IF($B71&amp;$D71&amp;$E71="","",IF($M71="","入力不足",IF($M71&gt;=TODAY(),"期間内の目安","期限切れの目安")))</f>
        <v/>
      </c>
      <c r="O71" s="6">
        <f>IF($D71="","",IF(SUMPRODUCT(--($D$5:$D$1004=$D71))&gt;1,"重複あり",""))</f>
        <v/>
      </c>
      <c r="P71" s="12"/>
    </row>
    <row r="72" spans="1:16">
      <c r="A72" s="15"/>
      <c r="B72" s="11"/>
      <c r="C72" s="16">
        <f>IF($B72="","",IFERROR(INDEX('製品一覧'!$B$5:$B$54,MATCH($B72,'製品一覧'!$A$5:$A$54,0)),"型番が未登録"))</f>
        <v/>
      </c>
      <c r="D72" s="11"/>
      <c r="E72" s="15"/>
      <c r="F72" s="12"/>
      <c r="G72" s="12"/>
      <c r="H72" s="12"/>
      <c r="I72" s="11"/>
      <c r="J72" s="12"/>
      <c r="K72" s="12"/>
      <c r="L72" s="17">
        <f>IF($B72="","",IFERROR(INDEX('製品一覧'!$C$5:$C$54,MATCH($B72,'製品一覧'!$A$5:$A$54,0)),""))</f>
        <v/>
      </c>
      <c r="M72" s="18">
        <f>IF(AND(ISNUMBER($E72),ISNUMBER($L72),$L72&gt;0),IF(DAY($E72)&gt;DAY(DATE(YEAR($E72),MONTH($E72)+$L72+1,0)),DATE(YEAR($E72),MONTH($E72)+$L72+1,0),DATE(YEAR($E72),MONTH($E72)+$L72,DAY($E72))-1),"")</f>
        <v/>
      </c>
      <c r="N72" s="6">
        <f>IF($B72&amp;$D72&amp;$E72="","",IF($M72="","入力不足",IF($M72&gt;=TODAY(),"期間内の目安","期限切れの目安")))</f>
        <v/>
      </c>
      <c r="O72" s="6">
        <f>IF($D72="","",IF(SUMPRODUCT(--($D$5:$D$1004=$D72))&gt;1,"重複あり",""))</f>
        <v/>
      </c>
      <c r="P72" s="12"/>
    </row>
    <row r="73" spans="1:16">
      <c r="A73" s="15"/>
      <c r="B73" s="11"/>
      <c r="C73" s="16">
        <f>IF($B73="","",IFERROR(INDEX('製品一覧'!$B$5:$B$54,MATCH($B73,'製品一覧'!$A$5:$A$54,0)),"型番が未登録"))</f>
        <v/>
      </c>
      <c r="D73" s="11"/>
      <c r="E73" s="15"/>
      <c r="F73" s="12"/>
      <c r="G73" s="12"/>
      <c r="H73" s="12"/>
      <c r="I73" s="11"/>
      <c r="J73" s="12"/>
      <c r="K73" s="12"/>
      <c r="L73" s="17">
        <f>IF($B73="","",IFERROR(INDEX('製品一覧'!$C$5:$C$54,MATCH($B73,'製品一覧'!$A$5:$A$54,0)),""))</f>
        <v/>
      </c>
      <c r="M73" s="18">
        <f>IF(AND(ISNUMBER($E73),ISNUMBER($L73),$L73&gt;0),IF(DAY($E73)&gt;DAY(DATE(YEAR($E73),MONTH($E73)+$L73+1,0)),DATE(YEAR($E73),MONTH($E73)+$L73+1,0),DATE(YEAR($E73),MONTH($E73)+$L73,DAY($E73))-1),"")</f>
        <v/>
      </c>
      <c r="N73" s="6">
        <f>IF($B73&amp;$D73&amp;$E73="","",IF($M73="","入力不足",IF($M73&gt;=TODAY(),"期間内の目安","期限切れの目安")))</f>
        <v/>
      </c>
      <c r="O73" s="6">
        <f>IF($D73="","",IF(SUMPRODUCT(--($D$5:$D$1004=$D73))&gt;1,"重複あり",""))</f>
        <v/>
      </c>
      <c r="P73" s="12"/>
    </row>
    <row r="74" spans="1:16">
      <c r="A74" s="15"/>
      <c r="B74" s="11"/>
      <c r="C74" s="16">
        <f>IF($B74="","",IFERROR(INDEX('製品一覧'!$B$5:$B$54,MATCH($B74,'製品一覧'!$A$5:$A$54,0)),"型番が未登録"))</f>
        <v/>
      </c>
      <c r="D74" s="11"/>
      <c r="E74" s="15"/>
      <c r="F74" s="12"/>
      <c r="G74" s="12"/>
      <c r="H74" s="12"/>
      <c r="I74" s="11"/>
      <c r="J74" s="12"/>
      <c r="K74" s="12"/>
      <c r="L74" s="17">
        <f>IF($B74="","",IFERROR(INDEX('製品一覧'!$C$5:$C$54,MATCH($B74,'製品一覧'!$A$5:$A$54,0)),""))</f>
        <v/>
      </c>
      <c r="M74" s="18">
        <f>IF(AND(ISNUMBER($E74),ISNUMBER($L74),$L74&gt;0),IF(DAY($E74)&gt;DAY(DATE(YEAR($E74),MONTH($E74)+$L74+1,0)),DATE(YEAR($E74),MONTH($E74)+$L74+1,0),DATE(YEAR($E74),MONTH($E74)+$L74,DAY($E74))-1),"")</f>
        <v/>
      </c>
      <c r="N74" s="6">
        <f>IF($B74&amp;$D74&amp;$E74="","",IF($M74="","入力不足",IF($M74&gt;=TODAY(),"期間内の目安","期限切れの目安")))</f>
        <v/>
      </c>
      <c r="O74" s="6">
        <f>IF($D74="","",IF(SUMPRODUCT(--($D$5:$D$1004=$D74))&gt;1,"重複あり",""))</f>
        <v/>
      </c>
      <c r="P74" s="12"/>
    </row>
    <row r="75" spans="1:16">
      <c r="A75" s="15"/>
      <c r="B75" s="11"/>
      <c r="C75" s="16">
        <f>IF($B75="","",IFERROR(INDEX('製品一覧'!$B$5:$B$54,MATCH($B75,'製品一覧'!$A$5:$A$54,0)),"型番が未登録"))</f>
        <v/>
      </c>
      <c r="D75" s="11"/>
      <c r="E75" s="15"/>
      <c r="F75" s="12"/>
      <c r="G75" s="12"/>
      <c r="H75" s="12"/>
      <c r="I75" s="11"/>
      <c r="J75" s="12"/>
      <c r="K75" s="12"/>
      <c r="L75" s="17">
        <f>IF($B75="","",IFERROR(INDEX('製品一覧'!$C$5:$C$54,MATCH($B75,'製品一覧'!$A$5:$A$54,0)),""))</f>
        <v/>
      </c>
      <c r="M75" s="18">
        <f>IF(AND(ISNUMBER($E75),ISNUMBER($L75),$L75&gt;0),IF(DAY($E75)&gt;DAY(DATE(YEAR($E75),MONTH($E75)+$L75+1,0)),DATE(YEAR($E75),MONTH($E75)+$L75+1,0),DATE(YEAR($E75),MONTH($E75)+$L75,DAY($E75))-1),"")</f>
        <v/>
      </c>
      <c r="N75" s="6">
        <f>IF($B75&amp;$D75&amp;$E75="","",IF($M75="","入力不足",IF($M75&gt;=TODAY(),"期間内の目安","期限切れの目安")))</f>
        <v/>
      </c>
      <c r="O75" s="6">
        <f>IF($D75="","",IF(SUMPRODUCT(--($D$5:$D$1004=$D75))&gt;1,"重複あり",""))</f>
        <v/>
      </c>
      <c r="P75" s="12"/>
    </row>
    <row r="76" spans="1:16">
      <c r="A76" s="15"/>
      <c r="B76" s="11"/>
      <c r="C76" s="16">
        <f>IF($B76="","",IFERROR(INDEX('製品一覧'!$B$5:$B$54,MATCH($B76,'製品一覧'!$A$5:$A$54,0)),"型番が未登録"))</f>
        <v/>
      </c>
      <c r="D76" s="11"/>
      <c r="E76" s="15"/>
      <c r="F76" s="12"/>
      <c r="G76" s="12"/>
      <c r="H76" s="12"/>
      <c r="I76" s="11"/>
      <c r="J76" s="12"/>
      <c r="K76" s="12"/>
      <c r="L76" s="17">
        <f>IF($B76="","",IFERROR(INDEX('製品一覧'!$C$5:$C$54,MATCH($B76,'製品一覧'!$A$5:$A$54,0)),""))</f>
        <v/>
      </c>
      <c r="M76" s="18">
        <f>IF(AND(ISNUMBER($E76),ISNUMBER($L76),$L76&gt;0),IF(DAY($E76)&gt;DAY(DATE(YEAR($E76),MONTH($E76)+$L76+1,0)),DATE(YEAR($E76),MONTH($E76)+$L76+1,0),DATE(YEAR($E76),MONTH($E76)+$L76,DAY($E76))-1),"")</f>
        <v/>
      </c>
      <c r="N76" s="6">
        <f>IF($B76&amp;$D76&amp;$E76="","",IF($M76="","入力不足",IF($M76&gt;=TODAY(),"期間内の目安","期限切れの目安")))</f>
        <v/>
      </c>
      <c r="O76" s="6">
        <f>IF($D76="","",IF(SUMPRODUCT(--($D$5:$D$1004=$D76))&gt;1,"重複あり",""))</f>
        <v/>
      </c>
      <c r="P76" s="12"/>
    </row>
    <row r="77" spans="1:16">
      <c r="A77" s="15"/>
      <c r="B77" s="11"/>
      <c r="C77" s="16">
        <f>IF($B77="","",IFERROR(INDEX('製品一覧'!$B$5:$B$54,MATCH($B77,'製品一覧'!$A$5:$A$54,0)),"型番が未登録"))</f>
        <v/>
      </c>
      <c r="D77" s="11"/>
      <c r="E77" s="15"/>
      <c r="F77" s="12"/>
      <c r="G77" s="12"/>
      <c r="H77" s="12"/>
      <c r="I77" s="11"/>
      <c r="J77" s="12"/>
      <c r="K77" s="12"/>
      <c r="L77" s="17">
        <f>IF($B77="","",IFERROR(INDEX('製品一覧'!$C$5:$C$54,MATCH($B77,'製品一覧'!$A$5:$A$54,0)),""))</f>
        <v/>
      </c>
      <c r="M77" s="18">
        <f>IF(AND(ISNUMBER($E77),ISNUMBER($L77),$L77&gt;0),IF(DAY($E77)&gt;DAY(DATE(YEAR($E77),MONTH($E77)+$L77+1,0)),DATE(YEAR($E77),MONTH($E77)+$L77+1,0),DATE(YEAR($E77),MONTH($E77)+$L77,DAY($E77))-1),"")</f>
        <v/>
      </c>
      <c r="N77" s="6">
        <f>IF($B77&amp;$D77&amp;$E77="","",IF($M77="","入力不足",IF($M77&gt;=TODAY(),"期間内の目安","期限切れの目安")))</f>
        <v/>
      </c>
      <c r="O77" s="6">
        <f>IF($D77="","",IF(SUMPRODUCT(--($D$5:$D$1004=$D77))&gt;1,"重複あり",""))</f>
        <v/>
      </c>
      <c r="P77" s="12"/>
    </row>
    <row r="78" spans="1:16">
      <c r="A78" s="15"/>
      <c r="B78" s="11"/>
      <c r="C78" s="16">
        <f>IF($B78="","",IFERROR(INDEX('製品一覧'!$B$5:$B$54,MATCH($B78,'製品一覧'!$A$5:$A$54,0)),"型番が未登録"))</f>
        <v/>
      </c>
      <c r="D78" s="11"/>
      <c r="E78" s="15"/>
      <c r="F78" s="12"/>
      <c r="G78" s="12"/>
      <c r="H78" s="12"/>
      <c r="I78" s="11"/>
      <c r="J78" s="12"/>
      <c r="K78" s="12"/>
      <c r="L78" s="17">
        <f>IF($B78="","",IFERROR(INDEX('製品一覧'!$C$5:$C$54,MATCH($B78,'製品一覧'!$A$5:$A$54,0)),""))</f>
        <v/>
      </c>
      <c r="M78" s="18">
        <f>IF(AND(ISNUMBER($E78),ISNUMBER($L78),$L78&gt;0),IF(DAY($E78)&gt;DAY(DATE(YEAR($E78),MONTH($E78)+$L78+1,0)),DATE(YEAR($E78),MONTH($E78)+$L78+1,0),DATE(YEAR($E78),MONTH($E78)+$L78,DAY($E78))-1),"")</f>
        <v/>
      </c>
      <c r="N78" s="6">
        <f>IF($B78&amp;$D78&amp;$E78="","",IF($M78="","入力不足",IF($M78&gt;=TODAY(),"期間内の目安","期限切れの目安")))</f>
        <v/>
      </c>
      <c r="O78" s="6">
        <f>IF($D78="","",IF(SUMPRODUCT(--($D$5:$D$1004=$D78))&gt;1,"重複あり",""))</f>
        <v/>
      </c>
      <c r="P78" s="12"/>
    </row>
    <row r="79" spans="1:16">
      <c r="A79" s="15"/>
      <c r="B79" s="11"/>
      <c r="C79" s="16">
        <f>IF($B79="","",IFERROR(INDEX('製品一覧'!$B$5:$B$54,MATCH($B79,'製品一覧'!$A$5:$A$54,0)),"型番が未登録"))</f>
        <v/>
      </c>
      <c r="D79" s="11"/>
      <c r="E79" s="15"/>
      <c r="F79" s="12"/>
      <c r="G79" s="12"/>
      <c r="H79" s="12"/>
      <c r="I79" s="11"/>
      <c r="J79" s="12"/>
      <c r="K79" s="12"/>
      <c r="L79" s="17">
        <f>IF($B79="","",IFERROR(INDEX('製品一覧'!$C$5:$C$54,MATCH($B79,'製品一覧'!$A$5:$A$54,0)),""))</f>
        <v/>
      </c>
      <c r="M79" s="18">
        <f>IF(AND(ISNUMBER($E79),ISNUMBER($L79),$L79&gt;0),IF(DAY($E79)&gt;DAY(DATE(YEAR($E79),MONTH($E79)+$L79+1,0)),DATE(YEAR($E79),MONTH($E79)+$L79+1,0),DATE(YEAR($E79),MONTH($E79)+$L79,DAY($E79))-1),"")</f>
        <v/>
      </c>
      <c r="N79" s="6">
        <f>IF($B79&amp;$D79&amp;$E79="","",IF($M79="","入力不足",IF($M79&gt;=TODAY(),"期間内の目安","期限切れの目安")))</f>
        <v/>
      </c>
      <c r="O79" s="6">
        <f>IF($D79="","",IF(SUMPRODUCT(--($D$5:$D$1004=$D79))&gt;1,"重複あり",""))</f>
        <v/>
      </c>
      <c r="P79" s="12"/>
    </row>
    <row r="80" spans="1:16">
      <c r="A80" s="15"/>
      <c r="B80" s="11"/>
      <c r="C80" s="16">
        <f>IF($B80="","",IFERROR(INDEX('製品一覧'!$B$5:$B$54,MATCH($B80,'製品一覧'!$A$5:$A$54,0)),"型番が未登録"))</f>
        <v/>
      </c>
      <c r="D80" s="11"/>
      <c r="E80" s="15"/>
      <c r="F80" s="12"/>
      <c r="G80" s="12"/>
      <c r="H80" s="12"/>
      <c r="I80" s="11"/>
      <c r="J80" s="12"/>
      <c r="K80" s="12"/>
      <c r="L80" s="17">
        <f>IF($B80="","",IFERROR(INDEX('製品一覧'!$C$5:$C$54,MATCH($B80,'製品一覧'!$A$5:$A$54,0)),""))</f>
        <v/>
      </c>
      <c r="M80" s="18">
        <f>IF(AND(ISNUMBER($E80),ISNUMBER($L80),$L80&gt;0),IF(DAY($E80)&gt;DAY(DATE(YEAR($E80),MONTH($E80)+$L80+1,0)),DATE(YEAR($E80),MONTH($E80)+$L80+1,0),DATE(YEAR($E80),MONTH($E80)+$L80,DAY($E80))-1),"")</f>
        <v/>
      </c>
      <c r="N80" s="6">
        <f>IF($B80&amp;$D80&amp;$E80="","",IF($M80="","入力不足",IF($M80&gt;=TODAY(),"期間内の目安","期限切れの目安")))</f>
        <v/>
      </c>
      <c r="O80" s="6">
        <f>IF($D80="","",IF(SUMPRODUCT(--($D$5:$D$1004=$D80))&gt;1,"重複あり",""))</f>
        <v/>
      </c>
      <c r="P80" s="12"/>
    </row>
    <row r="81" spans="1:16">
      <c r="A81" s="15"/>
      <c r="B81" s="11"/>
      <c r="C81" s="16">
        <f>IF($B81="","",IFERROR(INDEX('製品一覧'!$B$5:$B$54,MATCH($B81,'製品一覧'!$A$5:$A$54,0)),"型番が未登録"))</f>
        <v/>
      </c>
      <c r="D81" s="11"/>
      <c r="E81" s="15"/>
      <c r="F81" s="12"/>
      <c r="G81" s="12"/>
      <c r="H81" s="12"/>
      <c r="I81" s="11"/>
      <c r="J81" s="12"/>
      <c r="K81" s="12"/>
      <c r="L81" s="17">
        <f>IF($B81="","",IFERROR(INDEX('製品一覧'!$C$5:$C$54,MATCH($B81,'製品一覧'!$A$5:$A$54,0)),""))</f>
        <v/>
      </c>
      <c r="M81" s="18">
        <f>IF(AND(ISNUMBER($E81),ISNUMBER($L81),$L81&gt;0),IF(DAY($E81)&gt;DAY(DATE(YEAR($E81),MONTH($E81)+$L81+1,0)),DATE(YEAR($E81),MONTH($E81)+$L81+1,0),DATE(YEAR($E81),MONTH($E81)+$L81,DAY($E81))-1),"")</f>
        <v/>
      </c>
      <c r="N81" s="6">
        <f>IF($B81&amp;$D81&amp;$E81="","",IF($M81="","入力不足",IF($M81&gt;=TODAY(),"期間内の目安","期限切れの目安")))</f>
        <v/>
      </c>
      <c r="O81" s="6">
        <f>IF($D81="","",IF(SUMPRODUCT(--($D$5:$D$1004=$D81))&gt;1,"重複あり",""))</f>
        <v/>
      </c>
      <c r="P81" s="12"/>
    </row>
    <row r="82" spans="1:16">
      <c r="A82" s="15"/>
      <c r="B82" s="11"/>
      <c r="C82" s="16">
        <f>IF($B82="","",IFERROR(INDEX('製品一覧'!$B$5:$B$54,MATCH($B82,'製品一覧'!$A$5:$A$54,0)),"型番が未登録"))</f>
        <v/>
      </c>
      <c r="D82" s="11"/>
      <c r="E82" s="15"/>
      <c r="F82" s="12"/>
      <c r="G82" s="12"/>
      <c r="H82" s="12"/>
      <c r="I82" s="11"/>
      <c r="J82" s="12"/>
      <c r="K82" s="12"/>
      <c r="L82" s="17">
        <f>IF($B82="","",IFERROR(INDEX('製品一覧'!$C$5:$C$54,MATCH($B82,'製品一覧'!$A$5:$A$54,0)),""))</f>
        <v/>
      </c>
      <c r="M82" s="18">
        <f>IF(AND(ISNUMBER($E82),ISNUMBER($L82),$L82&gt;0),IF(DAY($E82)&gt;DAY(DATE(YEAR($E82),MONTH($E82)+$L82+1,0)),DATE(YEAR($E82),MONTH($E82)+$L82+1,0),DATE(YEAR($E82),MONTH($E82)+$L82,DAY($E82))-1),"")</f>
        <v/>
      </c>
      <c r="N82" s="6">
        <f>IF($B82&amp;$D82&amp;$E82="","",IF($M82="","入力不足",IF($M82&gt;=TODAY(),"期間内の目安","期限切れの目安")))</f>
        <v/>
      </c>
      <c r="O82" s="6">
        <f>IF($D82="","",IF(SUMPRODUCT(--($D$5:$D$1004=$D82))&gt;1,"重複あり",""))</f>
        <v/>
      </c>
      <c r="P82" s="12"/>
    </row>
    <row r="83" spans="1:16">
      <c r="A83" s="15"/>
      <c r="B83" s="11"/>
      <c r="C83" s="16">
        <f>IF($B83="","",IFERROR(INDEX('製品一覧'!$B$5:$B$54,MATCH($B83,'製品一覧'!$A$5:$A$54,0)),"型番が未登録"))</f>
        <v/>
      </c>
      <c r="D83" s="11"/>
      <c r="E83" s="15"/>
      <c r="F83" s="12"/>
      <c r="G83" s="12"/>
      <c r="H83" s="12"/>
      <c r="I83" s="11"/>
      <c r="J83" s="12"/>
      <c r="K83" s="12"/>
      <c r="L83" s="17">
        <f>IF($B83="","",IFERROR(INDEX('製品一覧'!$C$5:$C$54,MATCH($B83,'製品一覧'!$A$5:$A$54,0)),""))</f>
        <v/>
      </c>
      <c r="M83" s="18">
        <f>IF(AND(ISNUMBER($E83),ISNUMBER($L83),$L83&gt;0),IF(DAY($E83)&gt;DAY(DATE(YEAR($E83),MONTH($E83)+$L83+1,0)),DATE(YEAR($E83),MONTH($E83)+$L83+1,0),DATE(YEAR($E83),MONTH($E83)+$L83,DAY($E83))-1),"")</f>
        <v/>
      </c>
      <c r="N83" s="6">
        <f>IF($B83&amp;$D83&amp;$E83="","",IF($M83="","入力不足",IF($M83&gt;=TODAY(),"期間内の目安","期限切れの目安")))</f>
        <v/>
      </c>
      <c r="O83" s="6">
        <f>IF($D83="","",IF(SUMPRODUCT(--($D$5:$D$1004=$D83))&gt;1,"重複あり",""))</f>
        <v/>
      </c>
      <c r="P83" s="12"/>
    </row>
    <row r="84" spans="1:16">
      <c r="A84" s="15"/>
      <c r="B84" s="11"/>
      <c r="C84" s="16">
        <f>IF($B84="","",IFERROR(INDEX('製品一覧'!$B$5:$B$54,MATCH($B84,'製品一覧'!$A$5:$A$54,0)),"型番が未登録"))</f>
        <v/>
      </c>
      <c r="D84" s="11"/>
      <c r="E84" s="15"/>
      <c r="F84" s="12"/>
      <c r="G84" s="12"/>
      <c r="H84" s="12"/>
      <c r="I84" s="11"/>
      <c r="J84" s="12"/>
      <c r="K84" s="12"/>
      <c r="L84" s="17">
        <f>IF($B84="","",IFERROR(INDEX('製品一覧'!$C$5:$C$54,MATCH($B84,'製品一覧'!$A$5:$A$54,0)),""))</f>
        <v/>
      </c>
      <c r="M84" s="18">
        <f>IF(AND(ISNUMBER($E84),ISNUMBER($L84),$L84&gt;0),IF(DAY($E84)&gt;DAY(DATE(YEAR($E84),MONTH($E84)+$L84+1,0)),DATE(YEAR($E84),MONTH($E84)+$L84+1,0),DATE(YEAR($E84),MONTH($E84)+$L84,DAY($E84))-1),"")</f>
        <v/>
      </c>
      <c r="N84" s="6">
        <f>IF($B84&amp;$D84&amp;$E84="","",IF($M84="","入力不足",IF($M84&gt;=TODAY(),"期間内の目安","期限切れの目安")))</f>
        <v/>
      </c>
      <c r="O84" s="6">
        <f>IF($D84="","",IF(SUMPRODUCT(--($D$5:$D$1004=$D84))&gt;1,"重複あり",""))</f>
        <v/>
      </c>
      <c r="P84" s="12"/>
    </row>
    <row r="85" spans="1:16">
      <c r="A85" s="15"/>
      <c r="B85" s="11"/>
      <c r="C85" s="16">
        <f>IF($B85="","",IFERROR(INDEX('製品一覧'!$B$5:$B$54,MATCH($B85,'製品一覧'!$A$5:$A$54,0)),"型番が未登録"))</f>
        <v/>
      </c>
      <c r="D85" s="11"/>
      <c r="E85" s="15"/>
      <c r="F85" s="12"/>
      <c r="G85" s="12"/>
      <c r="H85" s="12"/>
      <c r="I85" s="11"/>
      <c r="J85" s="12"/>
      <c r="K85" s="12"/>
      <c r="L85" s="17">
        <f>IF($B85="","",IFERROR(INDEX('製品一覧'!$C$5:$C$54,MATCH($B85,'製品一覧'!$A$5:$A$54,0)),""))</f>
        <v/>
      </c>
      <c r="M85" s="18">
        <f>IF(AND(ISNUMBER($E85),ISNUMBER($L85),$L85&gt;0),IF(DAY($E85)&gt;DAY(DATE(YEAR($E85),MONTH($E85)+$L85+1,0)),DATE(YEAR($E85),MONTH($E85)+$L85+1,0),DATE(YEAR($E85),MONTH($E85)+$L85,DAY($E85))-1),"")</f>
        <v/>
      </c>
      <c r="N85" s="6">
        <f>IF($B85&amp;$D85&amp;$E85="","",IF($M85="","入力不足",IF($M85&gt;=TODAY(),"期間内の目安","期限切れの目安")))</f>
        <v/>
      </c>
      <c r="O85" s="6">
        <f>IF($D85="","",IF(SUMPRODUCT(--($D$5:$D$1004=$D85))&gt;1,"重複あり",""))</f>
        <v/>
      </c>
      <c r="P85" s="12"/>
    </row>
    <row r="86" spans="1:16">
      <c r="A86" s="15"/>
      <c r="B86" s="11"/>
      <c r="C86" s="16">
        <f>IF($B86="","",IFERROR(INDEX('製品一覧'!$B$5:$B$54,MATCH($B86,'製品一覧'!$A$5:$A$54,0)),"型番が未登録"))</f>
        <v/>
      </c>
      <c r="D86" s="11"/>
      <c r="E86" s="15"/>
      <c r="F86" s="12"/>
      <c r="G86" s="12"/>
      <c r="H86" s="12"/>
      <c r="I86" s="11"/>
      <c r="J86" s="12"/>
      <c r="K86" s="12"/>
      <c r="L86" s="17">
        <f>IF($B86="","",IFERROR(INDEX('製品一覧'!$C$5:$C$54,MATCH($B86,'製品一覧'!$A$5:$A$54,0)),""))</f>
        <v/>
      </c>
      <c r="M86" s="18">
        <f>IF(AND(ISNUMBER($E86),ISNUMBER($L86),$L86&gt;0),IF(DAY($E86)&gt;DAY(DATE(YEAR($E86),MONTH($E86)+$L86+1,0)),DATE(YEAR($E86),MONTH($E86)+$L86+1,0),DATE(YEAR($E86),MONTH($E86)+$L86,DAY($E86))-1),"")</f>
        <v/>
      </c>
      <c r="N86" s="6">
        <f>IF($B86&amp;$D86&amp;$E86="","",IF($M86="","入力不足",IF($M86&gt;=TODAY(),"期間内の目安","期限切れの目安")))</f>
        <v/>
      </c>
      <c r="O86" s="6">
        <f>IF($D86="","",IF(SUMPRODUCT(--($D$5:$D$1004=$D86))&gt;1,"重複あり",""))</f>
        <v/>
      </c>
      <c r="P86" s="12"/>
    </row>
    <row r="87" spans="1:16">
      <c r="A87" s="15"/>
      <c r="B87" s="11"/>
      <c r="C87" s="16">
        <f>IF($B87="","",IFERROR(INDEX('製品一覧'!$B$5:$B$54,MATCH($B87,'製品一覧'!$A$5:$A$54,0)),"型番が未登録"))</f>
        <v/>
      </c>
      <c r="D87" s="11"/>
      <c r="E87" s="15"/>
      <c r="F87" s="12"/>
      <c r="G87" s="12"/>
      <c r="H87" s="12"/>
      <c r="I87" s="11"/>
      <c r="J87" s="12"/>
      <c r="K87" s="12"/>
      <c r="L87" s="17">
        <f>IF($B87="","",IFERROR(INDEX('製品一覧'!$C$5:$C$54,MATCH($B87,'製品一覧'!$A$5:$A$54,0)),""))</f>
        <v/>
      </c>
      <c r="M87" s="18">
        <f>IF(AND(ISNUMBER($E87),ISNUMBER($L87),$L87&gt;0),IF(DAY($E87)&gt;DAY(DATE(YEAR($E87),MONTH($E87)+$L87+1,0)),DATE(YEAR($E87),MONTH($E87)+$L87+1,0),DATE(YEAR($E87),MONTH($E87)+$L87,DAY($E87))-1),"")</f>
        <v/>
      </c>
      <c r="N87" s="6">
        <f>IF($B87&amp;$D87&amp;$E87="","",IF($M87="","入力不足",IF($M87&gt;=TODAY(),"期間内の目安","期限切れの目安")))</f>
        <v/>
      </c>
      <c r="O87" s="6">
        <f>IF($D87="","",IF(SUMPRODUCT(--($D$5:$D$1004=$D87))&gt;1,"重複あり",""))</f>
        <v/>
      </c>
      <c r="P87" s="12"/>
    </row>
    <row r="88" spans="1:16">
      <c r="A88" s="15"/>
      <c r="B88" s="11"/>
      <c r="C88" s="16">
        <f>IF($B88="","",IFERROR(INDEX('製品一覧'!$B$5:$B$54,MATCH($B88,'製品一覧'!$A$5:$A$54,0)),"型番が未登録"))</f>
        <v/>
      </c>
      <c r="D88" s="11"/>
      <c r="E88" s="15"/>
      <c r="F88" s="12"/>
      <c r="G88" s="12"/>
      <c r="H88" s="12"/>
      <c r="I88" s="11"/>
      <c r="J88" s="12"/>
      <c r="K88" s="12"/>
      <c r="L88" s="17">
        <f>IF($B88="","",IFERROR(INDEX('製品一覧'!$C$5:$C$54,MATCH($B88,'製品一覧'!$A$5:$A$54,0)),""))</f>
        <v/>
      </c>
      <c r="M88" s="18">
        <f>IF(AND(ISNUMBER($E88),ISNUMBER($L88),$L88&gt;0),IF(DAY($E88)&gt;DAY(DATE(YEAR($E88),MONTH($E88)+$L88+1,0)),DATE(YEAR($E88),MONTH($E88)+$L88+1,0),DATE(YEAR($E88),MONTH($E88)+$L88,DAY($E88))-1),"")</f>
        <v/>
      </c>
      <c r="N88" s="6">
        <f>IF($B88&amp;$D88&amp;$E88="","",IF($M88="","入力不足",IF($M88&gt;=TODAY(),"期間内の目安","期限切れの目安")))</f>
        <v/>
      </c>
      <c r="O88" s="6">
        <f>IF($D88="","",IF(SUMPRODUCT(--($D$5:$D$1004=$D88))&gt;1,"重複あり",""))</f>
        <v/>
      </c>
      <c r="P88" s="12"/>
    </row>
    <row r="89" spans="1:16">
      <c r="A89" s="15"/>
      <c r="B89" s="11"/>
      <c r="C89" s="16">
        <f>IF($B89="","",IFERROR(INDEX('製品一覧'!$B$5:$B$54,MATCH($B89,'製品一覧'!$A$5:$A$54,0)),"型番が未登録"))</f>
        <v/>
      </c>
      <c r="D89" s="11"/>
      <c r="E89" s="15"/>
      <c r="F89" s="12"/>
      <c r="G89" s="12"/>
      <c r="H89" s="12"/>
      <c r="I89" s="11"/>
      <c r="J89" s="12"/>
      <c r="K89" s="12"/>
      <c r="L89" s="17">
        <f>IF($B89="","",IFERROR(INDEX('製品一覧'!$C$5:$C$54,MATCH($B89,'製品一覧'!$A$5:$A$54,0)),""))</f>
        <v/>
      </c>
      <c r="M89" s="18">
        <f>IF(AND(ISNUMBER($E89),ISNUMBER($L89),$L89&gt;0),IF(DAY($E89)&gt;DAY(DATE(YEAR($E89),MONTH($E89)+$L89+1,0)),DATE(YEAR($E89),MONTH($E89)+$L89+1,0),DATE(YEAR($E89),MONTH($E89)+$L89,DAY($E89))-1),"")</f>
        <v/>
      </c>
      <c r="N89" s="6">
        <f>IF($B89&amp;$D89&amp;$E89="","",IF($M89="","入力不足",IF($M89&gt;=TODAY(),"期間内の目安","期限切れの目安")))</f>
        <v/>
      </c>
      <c r="O89" s="6">
        <f>IF($D89="","",IF(SUMPRODUCT(--($D$5:$D$1004=$D89))&gt;1,"重複あり",""))</f>
        <v/>
      </c>
      <c r="P89" s="12"/>
    </row>
    <row r="90" spans="1:16">
      <c r="A90" s="15"/>
      <c r="B90" s="11"/>
      <c r="C90" s="16">
        <f>IF($B90="","",IFERROR(INDEX('製品一覧'!$B$5:$B$54,MATCH($B90,'製品一覧'!$A$5:$A$54,0)),"型番が未登録"))</f>
        <v/>
      </c>
      <c r="D90" s="11"/>
      <c r="E90" s="15"/>
      <c r="F90" s="12"/>
      <c r="G90" s="12"/>
      <c r="H90" s="12"/>
      <c r="I90" s="11"/>
      <c r="J90" s="12"/>
      <c r="K90" s="12"/>
      <c r="L90" s="17">
        <f>IF($B90="","",IFERROR(INDEX('製品一覧'!$C$5:$C$54,MATCH($B90,'製品一覧'!$A$5:$A$54,0)),""))</f>
        <v/>
      </c>
      <c r="M90" s="18">
        <f>IF(AND(ISNUMBER($E90),ISNUMBER($L90),$L90&gt;0),IF(DAY($E90)&gt;DAY(DATE(YEAR($E90),MONTH($E90)+$L90+1,0)),DATE(YEAR($E90),MONTH($E90)+$L90+1,0),DATE(YEAR($E90),MONTH($E90)+$L90,DAY($E90))-1),"")</f>
        <v/>
      </c>
      <c r="N90" s="6">
        <f>IF($B90&amp;$D90&amp;$E90="","",IF($M90="","入力不足",IF($M90&gt;=TODAY(),"期間内の目安","期限切れの目安")))</f>
        <v/>
      </c>
      <c r="O90" s="6">
        <f>IF($D90="","",IF(SUMPRODUCT(--($D$5:$D$1004=$D90))&gt;1,"重複あり",""))</f>
        <v/>
      </c>
      <c r="P90" s="12"/>
    </row>
    <row r="91" spans="1:16">
      <c r="A91" s="15"/>
      <c r="B91" s="11"/>
      <c r="C91" s="16">
        <f>IF($B91="","",IFERROR(INDEX('製品一覧'!$B$5:$B$54,MATCH($B91,'製品一覧'!$A$5:$A$54,0)),"型番が未登録"))</f>
        <v/>
      </c>
      <c r="D91" s="11"/>
      <c r="E91" s="15"/>
      <c r="F91" s="12"/>
      <c r="G91" s="12"/>
      <c r="H91" s="12"/>
      <c r="I91" s="11"/>
      <c r="J91" s="12"/>
      <c r="K91" s="12"/>
      <c r="L91" s="17">
        <f>IF($B91="","",IFERROR(INDEX('製品一覧'!$C$5:$C$54,MATCH($B91,'製品一覧'!$A$5:$A$54,0)),""))</f>
        <v/>
      </c>
      <c r="M91" s="18">
        <f>IF(AND(ISNUMBER($E91),ISNUMBER($L91),$L91&gt;0),IF(DAY($E91)&gt;DAY(DATE(YEAR($E91),MONTH($E91)+$L91+1,0)),DATE(YEAR($E91),MONTH($E91)+$L91+1,0),DATE(YEAR($E91),MONTH($E91)+$L91,DAY($E91))-1),"")</f>
        <v/>
      </c>
      <c r="N91" s="6">
        <f>IF($B91&amp;$D91&amp;$E91="","",IF($M91="","入力不足",IF($M91&gt;=TODAY(),"期間内の目安","期限切れの目安")))</f>
        <v/>
      </c>
      <c r="O91" s="6">
        <f>IF($D91="","",IF(SUMPRODUCT(--($D$5:$D$1004=$D91))&gt;1,"重複あり",""))</f>
        <v/>
      </c>
      <c r="P91" s="12"/>
    </row>
    <row r="92" spans="1:16">
      <c r="A92" s="15"/>
      <c r="B92" s="11"/>
      <c r="C92" s="16">
        <f>IF($B92="","",IFERROR(INDEX('製品一覧'!$B$5:$B$54,MATCH($B92,'製品一覧'!$A$5:$A$54,0)),"型番が未登録"))</f>
        <v/>
      </c>
      <c r="D92" s="11"/>
      <c r="E92" s="15"/>
      <c r="F92" s="12"/>
      <c r="G92" s="12"/>
      <c r="H92" s="12"/>
      <c r="I92" s="11"/>
      <c r="J92" s="12"/>
      <c r="K92" s="12"/>
      <c r="L92" s="17">
        <f>IF($B92="","",IFERROR(INDEX('製品一覧'!$C$5:$C$54,MATCH($B92,'製品一覧'!$A$5:$A$54,0)),""))</f>
        <v/>
      </c>
      <c r="M92" s="18">
        <f>IF(AND(ISNUMBER($E92),ISNUMBER($L92),$L92&gt;0),IF(DAY($E92)&gt;DAY(DATE(YEAR($E92),MONTH($E92)+$L92+1,0)),DATE(YEAR($E92),MONTH($E92)+$L92+1,0),DATE(YEAR($E92),MONTH($E92)+$L92,DAY($E92))-1),"")</f>
        <v/>
      </c>
      <c r="N92" s="6">
        <f>IF($B92&amp;$D92&amp;$E92="","",IF($M92="","入力不足",IF($M92&gt;=TODAY(),"期間内の目安","期限切れの目安")))</f>
        <v/>
      </c>
      <c r="O92" s="6">
        <f>IF($D92="","",IF(SUMPRODUCT(--($D$5:$D$1004=$D92))&gt;1,"重複あり",""))</f>
        <v/>
      </c>
      <c r="P92" s="12"/>
    </row>
    <row r="93" spans="1:16">
      <c r="A93" s="15"/>
      <c r="B93" s="11"/>
      <c r="C93" s="16">
        <f>IF($B93="","",IFERROR(INDEX('製品一覧'!$B$5:$B$54,MATCH($B93,'製品一覧'!$A$5:$A$54,0)),"型番が未登録"))</f>
        <v/>
      </c>
      <c r="D93" s="11"/>
      <c r="E93" s="15"/>
      <c r="F93" s="12"/>
      <c r="G93" s="12"/>
      <c r="H93" s="12"/>
      <c r="I93" s="11"/>
      <c r="J93" s="12"/>
      <c r="K93" s="12"/>
      <c r="L93" s="17">
        <f>IF($B93="","",IFERROR(INDEX('製品一覧'!$C$5:$C$54,MATCH($B93,'製品一覧'!$A$5:$A$54,0)),""))</f>
        <v/>
      </c>
      <c r="M93" s="18">
        <f>IF(AND(ISNUMBER($E93),ISNUMBER($L93),$L93&gt;0),IF(DAY($E93)&gt;DAY(DATE(YEAR($E93),MONTH($E93)+$L93+1,0)),DATE(YEAR($E93),MONTH($E93)+$L93+1,0),DATE(YEAR($E93),MONTH($E93)+$L93,DAY($E93))-1),"")</f>
        <v/>
      </c>
      <c r="N93" s="6">
        <f>IF($B93&amp;$D93&amp;$E93="","",IF($M93="","入力不足",IF($M93&gt;=TODAY(),"期間内の目安","期限切れの目安")))</f>
        <v/>
      </c>
      <c r="O93" s="6">
        <f>IF($D93="","",IF(SUMPRODUCT(--($D$5:$D$1004=$D93))&gt;1,"重複あり",""))</f>
        <v/>
      </c>
      <c r="P93" s="12"/>
    </row>
    <row r="94" spans="1:16">
      <c r="A94" s="15"/>
      <c r="B94" s="11"/>
      <c r="C94" s="16">
        <f>IF($B94="","",IFERROR(INDEX('製品一覧'!$B$5:$B$54,MATCH($B94,'製品一覧'!$A$5:$A$54,0)),"型番が未登録"))</f>
        <v/>
      </c>
      <c r="D94" s="11"/>
      <c r="E94" s="15"/>
      <c r="F94" s="12"/>
      <c r="G94" s="12"/>
      <c r="H94" s="12"/>
      <c r="I94" s="11"/>
      <c r="J94" s="12"/>
      <c r="K94" s="12"/>
      <c r="L94" s="17">
        <f>IF($B94="","",IFERROR(INDEX('製品一覧'!$C$5:$C$54,MATCH($B94,'製品一覧'!$A$5:$A$54,0)),""))</f>
        <v/>
      </c>
      <c r="M94" s="18">
        <f>IF(AND(ISNUMBER($E94),ISNUMBER($L94),$L94&gt;0),IF(DAY($E94)&gt;DAY(DATE(YEAR($E94),MONTH($E94)+$L94+1,0)),DATE(YEAR($E94),MONTH($E94)+$L94+1,0),DATE(YEAR($E94),MONTH($E94)+$L94,DAY($E94))-1),"")</f>
        <v/>
      </c>
      <c r="N94" s="6">
        <f>IF($B94&amp;$D94&amp;$E94="","",IF($M94="","入力不足",IF($M94&gt;=TODAY(),"期間内の目安","期限切れの目安")))</f>
        <v/>
      </c>
      <c r="O94" s="6">
        <f>IF($D94="","",IF(SUMPRODUCT(--($D$5:$D$1004=$D94))&gt;1,"重複あり",""))</f>
        <v/>
      </c>
      <c r="P94" s="12"/>
    </row>
    <row r="95" spans="1:16">
      <c r="A95" s="15"/>
      <c r="B95" s="11"/>
      <c r="C95" s="16">
        <f>IF($B95="","",IFERROR(INDEX('製品一覧'!$B$5:$B$54,MATCH($B95,'製品一覧'!$A$5:$A$54,0)),"型番が未登録"))</f>
        <v/>
      </c>
      <c r="D95" s="11"/>
      <c r="E95" s="15"/>
      <c r="F95" s="12"/>
      <c r="G95" s="12"/>
      <c r="H95" s="12"/>
      <c r="I95" s="11"/>
      <c r="J95" s="12"/>
      <c r="K95" s="12"/>
      <c r="L95" s="17">
        <f>IF($B95="","",IFERROR(INDEX('製品一覧'!$C$5:$C$54,MATCH($B95,'製品一覧'!$A$5:$A$54,0)),""))</f>
        <v/>
      </c>
      <c r="M95" s="18">
        <f>IF(AND(ISNUMBER($E95),ISNUMBER($L95),$L95&gt;0),IF(DAY($E95)&gt;DAY(DATE(YEAR($E95),MONTH($E95)+$L95+1,0)),DATE(YEAR($E95),MONTH($E95)+$L95+1,0),DATE(YEAR($E95),MONTH($E95)+$L95,DAY($E95))-1),"")</f>
        <v/>
      </c>
      <c r="N95" s="6">
        <f>IF($B95&amp;$D95&amp;$E95="","",IF($M95="","入力不足",IF($M95&gt;=TODAY(),"期間内の目安","期限切れの目安")))</f>
        <v/>
      </c>
      <c r="O95" s="6">
        <f>IF($D95="","",IF(SUMPRODUCT(--($D$5:$D$1004=$D95))&gt;1,"重複あり",""))</f>
        <v/>
      </c>
      <c r="P95" s="12"/>
    </row>
    <row r="96" spans="1:16">
      <c r="A96" s="15"/>
      <c r="B96" s="11"/>
      <c r="C96" s="16">
        <f>IF($B96="","",IFERROR(INDEX('製品一覧'!$B$5:$B$54,MATCH($B96,'製品一覧'!$A$5:$A$54,0)),"型番が未登録"))</f>
        <v/>
      </c>
      <c r="D96" s="11"/>
      <c r="E96" s="15"/>
      <c r="F96" s="12"/>
      <c r="G96" s="12"/>
      <c r="H96" s="12"/>
      <c r="I96" s="11"/>
      <c r="J96" s="12"/>
      <c r="K96" s="12"/>
      <c r="L96" s="17">
        <f>IF($B96="","",IFERROR(INDEX('製品一覧'!$C$5:$C$54,MATCH($B96,'製品一覧'!$A$5:$A$54,0)),""))</f>
        <v/>
      </c>
      <c r="M96" s="18">
        <f>IF(AND(ISNUMBER($E96),ISNUMBER($L96),$L96&gt;0),IF(DAY($E96)&gt;DAY(DATE(YEAR($E96),MONTH($E96)+$L96+1,0)),DATE(YEAR($E96),MONTH($E96)+$L96+1,0),DATE(YEAR($E96),MONTH($E96)+$L96,DAY($E96))-1),"")</f>
        <v/>
      </c>
      <c r="N96" s="6">
        <f>IF($B96&amp;$D96&amp;$E96="","",IF($M96="","入力不足",IF($M96&gt;=TODAY(),"期間内の目安","期限切れの目安")))</f>
        <v/>
      </c>
      <c r="O96" s="6">
        <f>IF($D96="","",IF(SUMPRODUCT(--($D$5:$D$1004=$D96))&gt;1,"重複あり",""))</f>
        <v/>
      </c>
      <c r="P96" s="12"/>
    </row>
    <row r="97" spans="1:16">
      <c r="A97" s="15"/>
      <c r="B97" s="11"/>
      <c r="C97" s="16">
        <f>IF($B97="","",IFERROR(INDEX('製品一覧'!$B$5:$B$54,MATCH($B97,'製品一覧'!$A$5:$A$54,0)),"型番が未登録"))</f>
        <v/>
      </c>
      <c r="D97" s="11"/>
      <c r="E97" s="15"/>
      <c r="F97" s="12"/>
      <c r="G97" s="12"/>
      <c r="H97" s="12"/>
      <c r="I97" s="11"/>
      <c r="J97" s="12"/>
      <c r="K97" s="12"/>
      <c r="L97" s="17">
        <f>IF($B97="","",IFERROR(INDEX('製品一覧'!$C$5:$C$54,MATCH($B97,'製品一覧'!$A$5:$A$54,0)),""))</f>
        <v/>
      </c>
      <c r="M97" s="18">
        <f>IF(AND(ISNUMBER($E97),ISNUMBER($L97),$L97&gt;0),IF(DAY($E97)&gt;DAY(DATE(YEAR($E97),MONTH($E97)+$L97+1,0)),DATE(YEAR($E97),MONTH($E97)+$L97+1,0),DATE(YEAR($E97),MONTH($E97)+$L97,DAY($E97))-1),"")</f>
        <v/>
      </c>
      <c r="N97" s="6">
        <f>IF($B97&amp;$D97&amp;$E97="","",IF($M97="","入力不足",IF($M97&gt;=TODAY(),"期間内の目安","期限切れの目安")))</f>
        <v/>
      </c>
      <c r="O97" s="6">
        <f>IF($D97="","",IF(SUMPRODUCT(--($D$5:$D$1004=$D97))&gt;1,"重複あり",""))</f>
        <v/>
      </c>
      <c r="P97" s="12"/>
    </row>
    <row r="98" spans="1:16">
      <c r="A98" s="15"/>
      <c r="B98" s="11"/>
      <c r="C98" s="16">
        <f>IF($B98="","",IFERROR(INDEX('製品一覧'!$B$5:$B$54,MATCH($B98,'製品一覧'!$A$5:$A$54,0)),"型番が未登録"))</f>
        <v/>
      </c>
      <c r="D98" s="11"/>
      <c r="E98" s="15"/>
      <c r="F98" s="12"/>
      <c r="G98" s="12"/>
      <c r="H98" s="12"/>
      <c r="I98" s="11"/>
      <c r="J98" s="12"/>
      <c r="K98" s="12"/>
      <c r="L98" s="17">
        <f>IF($B98="","",IFERROR(INDEX('製品一覧'!$C$5:$C$54,MATCH($B98,'製品一覧'!$A$5:$A$54,0)),""))</f>
        <v/>
      </c>
      <c r="M98" s="18">
        <f>IF(AND(ISNUMBER($E98),ISNUMBER($L98),$L98&gt;0),IF(DAY($E98)&gt;DAY(DATE(YEAR($E98),MONTH($E98)+$L98+1,0)),DATE(YEAR($E98),MONTH($E98)+$L98+1,0),DATE(YEAR($E98),MONTH($E98)+$L98,DAY($E98))-1),"")</f>
        <v/>
      </c>
      <c r="N98" s="6">
        <f>IF($B98&amp;$D98&amp;$E98="","",IF($M98="","入力不足",IF($M98&gt;=TODAY(),"期間内の目安","期限切れの目安")))</f>
        <v/>
      </c>
      <c r="O98" s="6">
        <f>IF($D98="","",IF(SUMPRODUCT(--($D$5:$D$1004=$D98))&gt;1,"重複あり",""))</f>
        <v/>
      </c>
      <c r="P98" s="12"/>
    </row>
    <row r="99" spans="1:16">
      <c r="A99" s="15"/>
      <c r="B99" s="11"/>
      <c r="C99" s="16">
        <f>IF($B99="","",IFERROR(INDEX('製品一覧'!$B$5:$B$54,MATCH($B99,'製品一覧'!$A$5:$A$54,0)),"型番が未登録"))</f>
        <v/>
      </c>
      <c r="D99" s="11"/>
      <c r="E99" s="15"/>
      <c r="F99" s="12"/>
      <c r="G99" s="12"/>
      <c r="H99" s="12"/>
      <c r="I99" s="11"/>
      <c r="J99" s="12"/>
      <c r="K99" s="12"/>
      <c r="L99" s="17">
        <f>IF($B99="","",IFERROR(INDEX('製品一覧'!$C$5:$C$54,MATCH($B99,'製品一覧'!$A$5:$A$54,0)),""))</f>
        <v/>
      </c>
      <c r="M99" s="18">
        <f>IF(AND(ISNUMBER($E99),ISNUMBER($L99),$L99&gt;0),IF(DAY($E99)&gt;DAY(DATE(YEAR($E99),MONTH($E99)+$L99+1,0)),DATE(YEAR($E99),MONTH($E99)+$L99+1,0),DATE(YEAR($E99),MONTH($E99)+$L99,DAY($E99))-1),"")</f>
        <v/>
      </c>
      <c r="N99" s="6">
        <f>IF($B99&amp;$D99&amp;$E99="","",IF($M99="","入力不足",IF($M99&gt;=TODAY(),"期間内の目安","期限切れの目安")))</f>
        <v/>
      </c>
      <c r="O99" s="6">
        <f>IF($D99="","",IF(SUMPRODUCT(--($D$5:$D$1004=$D99))&gt;1,"重複あり",""))</f>
        <v/>
      </c>
      <c r="P99" s="12"/>
    </row>
    <row r="100" spans="1:16">
      <c r="A100" s="15"/>
      <c r="B100" s="11"/>
      <c r="C100" s="16">
        <f>IF($B100="","",IFERROR(INDEX('製品一覧'!$B$5:$B$54,MATCH($B100,'製品一覧'!$A$5:$A$54,0)),"型番が未登録"))</f>
        <v/>
      </c>
      <c r="D100" s="11"/>
      <c r="E100" s="15"/>
      <c r="F100" s="12"/>
      <c r="G100" s="12"/>
      <c r="H100" s="12"/>
      <c r="I100" s="11"/>
      <c r="J100" s="12"/>
      <c r="K100" s="12"/>
      <c r="L100" s="17">
        <f>IF($B100="","",IFERROR(INDEX('製品一覧'!$C$5:$C$54,MATCH($B100,'製品一覧'!$A$5:$A$54,0)),""))</f>
        <v/>
      </c>
      <c r="M100" s="18">
        <f>IF(AND(ISNUMBER($E100),ISNUMBER($L100),$L100&gt;0),IF(DAY($E100)&gt;DAY(DATE(YEAR($E100),MONTH($E100)+$L100+1,0)),DATE(YEAR($E100),MONTH($E100)+$L100+1,0),DATE(YEAR($E100),MONTH($E100)+$L100,DAY($E100))-1),"")</f>
        <v/>
      </c>
      <c r="N100" s="6">
        <f>IF($B100&amp;$D100&amp;$E100="","",IF($M100="","入力不足",IF($M100&gt;=TODAY(),"期間内の目安","期限切れの目安")))</f>
        <v/>
      </c>
      <c r="O100" s="6">
        <f>IF($D100="","",IF(SUMPRODUCT(--($D$5:$D$1004=$D100))&gt;1,"重複あり",""))</f>
        <v/>
      </c>
      <c r="P100" s="12"/>
    </row>
    <row r="101" spans="1:16">
      <c r="A101" s="15"/>
      <c r="B101" s="11"/>
      <c r="C101" s="16">
        <f>IF($B101="","",IFERROR(INDEX('製品一覧'!$B$5:$B$54,MATCH($B101,'製品一覧'!$A$5:$A$54,0)),"型番が未登録"))</f>
        <v/>
      </c>
      <c r="D101" s="11"/>
      <c r="E101" s="15"/>
      <c r="F101" s="12"/>
      <c r="G101" s="12"/>
      <c r="H101" s="12"/>
      <c r="I101" s="11"/>
      <c r="J101" s="12"/>
      <c r="K101" s="12"/>
      <c r="L101" s="17">
        <f>IF($B101="","",IFERROR(INDEX('製品一覧'!$C$5:$C$54,MATCH($B101,'製品一覧'!$A$5:$A$54,0)),""))</f>
        <v/>
      </c>
      <c r="M101" s="18">
        <f>IF(AND(ISNUMBER($E101),ISNUMBER($L101),$L101&gt;0),IF(DAY($E101)&gt;DAY(DATE(YEAR($E101),MONTH($E101)+$L101+1,0)),DATE(YEAR($E101),MONTH($E101)+$L101+1,0),DATE(YEAR($E101),MONTH($E101)+$L101,DAY($E101))-1),"")</f>
        <v/>
      </c>
      <c r="N101" s="6">
        <f>IF($B101&amp;$D101&amp;$E101="","",IF($M101="","入力不足",IF($M101&gt;=TODAY(),"期間内の目安","期限切れの目安")))</f>
        <v/>
      </c>
      <c r="O101" s="6">
        <f>IF($D101="","",IF(SUMPRODUCT(--($D$5:$D$1004=$D101))&gt;1,"重複あり",""))</f>
        <v/>
      </c>
      <c r="P101" s="12"/>
    </row>
    <row r="102" spans="1:16">
      <c r="A102" s="15"/>
      <c r="B102" s="11"/>
      <c r="C102" s="16">
        <f>IF($B102="","",IFERROR(INDEX('製品一覧'!$B$5:$B$54,MATCH($B102,'製品一覧'!$A$5:$A$54,0)),"型番が未登録"))</f>
        <v/>
      </c>
      <c r="D102" s="11"/>
      <c r="E102" s="15"/>
      <c r="F102" s="12"/>
      <c r="G102" s="12"/>
      <c r="H102" s="12"/>
      <c r="I102" s="11"/>
      <c r="J102" s="12"/>
      <c r="K102" s="12"/>
      <c r="L102" s="17">
        <f>IF($B102="","",IFERROR(INDEX('製品一覧'!$C$5:$C$54,MATCH($B102,'製品一覧'!$A$5:$A$54,0)),""))</f>
        <v/>
      </c>
      <c r="M102" s="18">
        <f>IF(AND(ISNUMBER($E102),ISNUMBER($L102),$L102&gt;0),IF(DAY($E102)&gt;DAY(DATE(YEAR($E102),MONTH($E102)+$L102+1,0)),DATE(YEAR($E102),MONTH($E102)+$L102+1,0),DATE(YEAR($E102),MONTH($E102)+$L102,DAY($E102))-1),"")</f>
        <v/>
      </c>
      <c r="N102" s="6">
        <f>IF($B102&amp;$D102&amp;$E102="","",IF($M102="","入力不足",IF($M102&gt;=TODAY(),"期間内の目安","期限切れの目安")))</f>
        <v/>
      </c>
      <c r="O102" s="6">
        <f>IF($D102="","",IF(SUMPRODUCT(--($D$5:$D$1004=$D102))&gt;1,"重複あり",""))</f>
        <v/>
      </c>
      <c r="P102" s="12"/>
    </row>
    <row r="103" spans="1:16">
      <c r="A103" s="15"/>
      <c r="B103" s="11"/>
      <c r="C103" s="16">
        <f>IF($B103="","",IFERROR(INDEX('製品一覧'!$B$5:$B$54,MATCH($B103,'製品一覧'!$A$5:$A$54,0)),"型番が未登録"))</f>
        <v/>
      </c>
      <c r="D103" s="11"/>
      <c r="E103" s="15"/>
      <c r="F103" s="12"/>
      <c r="G103" s="12"/>
      <c r="H103" s="12"/>
      <c r="I103" s="11"/>
      <c r="J103" s="12"/>
      <c r="K103" s="12"/>
      <c r="L103" s="17">
        <f>IF($B103="","",IFERROR(INDEX('製品一覧'!$C$5:$C$54,MATCH($B103,'製品一覧'!$A$5:$A$54,0)),""))</f>
        <v/>
      </c>
      <c r="M103" s="18">
        <f>IF(AND(ISNUMBER($E103),ISNUMBER($L103),$L103&gt;0),IF(DAY($E103)&gt;DAY(DATE(YEAR($E103),MONTH($E103)+$L103+1,0)),DATE(YEAR($E103),MONTH($E103)+$L103+1,0),DATE(YEAR($E103),MONTH($E103)+$L103,DAY($E103))-1),"")</f>
        <v/>
      </c>
      <c r="N103" s="6">
        <f>IF($B103&amp;$D103&amp;$E103="","",IF($M103="","入力不足",IF($M103&gt;=TODAY(),"期間内の目安","期限切れの目安")))</f>
        <v/>
      </c>
      <c r="O103" s="6">
        <f>IF($D103="","",IF(SUMPRODUCT(--($D$5:$D$1004=$D103))&gt;1,"重複あり",""))</f>
        <v/>
      </c>
      <c r="P103" s="12"/>
    </row>
    <row r="104" spans="1:16">
      <c r="A104" s="15"/>
      <c r="B104" s="11"/>
      <c r="C104" s="16">
        <f>IF($B104="","",IFERROR(INDEX('製品一覧'!$B$5:$B$54,MATCH($B104,'製品一覧'!$A$5:$A$54,0)),"型番が未登録"))</f>
        <v/>
      </c>
      <c r="D104" s="11"/>
      <c r="E104" s="15"/>
      <c r="F104" s="12"/>
      <c r="G104" s="12"/>
      <c r="H104" s="12"/>
      <c r="I104" s="11"/>
      <c r="J104" s="12"/>
      <c r="K104" s="12"/>
      <c r="L104" s="17">
        <f>IF($B104="","",IFERROR(INDEX('製品一覧'!$C$5:$C$54,MATCH($B104,'製品一覧'!$A$5:$A$54,0)),""))</f>
        <v/>
      </c>
      <c r="M104" s="18">
        <f>IF(AND(ISNUMBER($E104),ISNUMBER($L104),$L104&gt;0),IF(DAY($E104)&gt;DAY(DATE(YEAR($E104),MONTH($E104)+$L104+1,0)),DATE(YEAR($E104),MONTH($E104)+$L104+1,0),DATE(YEAR($E104),MONTH($E104)+$L104,DAY($E104))-1),"")</f>
        <v/>
      </c>
      <c r="N104" s="6">
        <f>IF($B104&amp;$D104&amp;$E104="","",IF($M104="","入力不足",IF($M104&gt;=TODAY(),"期間内の目安","期限切れの目安")))</f>
        <v/>
      </c>
      <c r="O104" s="6">
        <f>IF($D104="","",IF(SUMPRODUCT(--($D$5:$D$1004=$D104))&gt;1,"重複あり",""))</f>
        <v/>
      </c>
      <c r="P104" s="12"/>
    </row>
    <row r="105" spans="1:16">
      <c r="A105" s="15"/>
      <c r="B105" s="11"/>
      <c r="C105" s="16">
        <f>IF($B105="","",IFERROR(INDEX('製品一覧'!$B$5:$B$54,MATCH($B105,'製品一覧'!$A$5:$A$54,0)),"型番が未登録"))</f>
        <v/>
      </c>
      <c r="D105" s="11"/>
      <c r="E105" s="15"/>
      <c r="F105" s="12"/>
      <c r="G105" s="12"/>
      <c r="H105" s="12"/>
      <c r="I105" s="11"/>
      <c r="J105" s="12"/>
      <c r="K105" s="12"/>
      <c r="L105" s="17">
        <f>IF($B105="","",IFERROR(INDEX('製品一覧'!$C$5:$C$54,MATCH($B105,'製品一覧'!$A$5:$A$54,0)),""))</f>
        <v/>
      </c>
      <c r="M105" s="18">
        <f>IF(AND(ISNUMBER($E105),ISNUMBER($L105),$L105&gt;0),IF(DAY($E105)&gt;DAY(DATE(YEAR($E105),MONTH($E105)+$L105+1,0)),DATE(YEAR($E105),MONTH($E105)+$L105+1,0),DATE(YEAR($E105),MONTH($E105)+$L105,DAY($E105))-1),"")</f>
        <v/>
      </c>
      <c r="N105" s="6">
        <f>IF($B105&amp;$D105&amp;$E105="","",IF($M105="","入力不足",IF($M105&gt;=TODAY(),"期間内の目安","期限切れの目安")))</f>
        <v/>
      </c>
      <c r="O105" s="6">
        <f>IF($D105="","",IF(SUMPRODUCT(--($D$5:$D$1004=$D105))&gt;1,"重複あり",""))</f>
        <v/>
      </c>
      <c r="P105" s="12"/>
    </row>
    <row r="106" spans="1:16">
      <c r="A106" s="15"/>
      <c r="B106" s="11"/>
      <c r="C106" s="16">
        <f>IF($B106="","",IFERROR(INDEX('製品一覧'!$B$5:$B$54,MATCH($B106,'製品一覧'!$A$5:$A$54,0)),"型番が未登録"))</f>
        <v/>
      </c>
      <c r="D106" s="11"/>
      <c r="E106" s="15"/>
      <c r="F106" s="12"/>
      <c r="G106" s="12"/>
      <c r="H106" s="12"/>
      <c r="I106" s="11"/>
      <c r="J106" s="12"/>
      <c r="K106" s="12"/>
      <c r="L106" s="17">
        <f>IF($B106="","",IFERROR(INDEX('製品一覧'!$C$5:$C$54,MATCH($B106,'製品一覧'!$A$5:$A$54,0)),""))</f>
        <v/>
      </c>
      <c r="M106" s="18">
        <f>IF(AND(ISNUMBER($E106),ISNUMBER($L106),$L106&gt;0),IF(DAY($E106)&gt;DAY(DATE(YEAR($E106),MONTH($E106)+$L106+1,0)),DATE(YEAR($E106),MONTH($E106)+$L106+1,0),DATE(YEAR($E106),MONTH($E106)+$L106,DAY($E106))-1),"")</f>
        <v/>
      </c>
      <c r="N106" s="6">
        <f>IF($B106&amp;$D106&amp;$E106="","",IF($M106="","入力不足",IF($M106&gt;=TODAY(),"期間内の目安","期限切れの目安")))</f>
        <v/>
      </c>
      <c r="O106" s="6">
        <f>IF($D106="","",IF(SUMPRODUCT(--($D$5:$D$1004=$D106))&gt;1,"重複あり",""))</f>
        <v/>
      </c>
      <c r="P106" s="12"/>
    </row>
    <row r="107" spans="1:16">
      <c r="A107" s="15"/>
      <c r="B107" s="11"/>
      <c r="C107" s="16">
        <f>IF($B107="","",IFERROR(INDEX('製品一覧'!$B$5:$B$54,MATCH($B107,'製品一覧'!$A$5:$A$54,0)),"型番が未登録"))</f>
        <v/>
      </c>
      <c r="D107" s="11"/>
      <c r="E107" s="15"/>
      <c r="F107" s="12"/>
      <c r="G107" s="12"/>
      <c r="H107" s="12"/>
      <c r="I107" s="11"/>
      <c r="J107" s="12"/>
      <c r="K107" s="12"/>
      <c r="L107" s="17">
        <f>IF($B107="","",IFERROR(INDEX('製品一覧'!$C$5:$C$54,MATCH($B107,'製品一覧'!$A$5:$A$54,0)),""))</f>
        <v/>
      </c>
      <c r="M107" s="18">
        <f>IF(AND(ISNUMBER($E107),ISNUMBER($L107),$L107&gt;0),IF(DAY($E107)&gt;DAY(DATE(YEAR($E107),MONTH($E107)+$L107+1,0)),DATE(YEAR($E107),MONTH($E107)+$L107+1,0),DATE(YEAR($E107),MONTH($E107)+$L107,DAY($E107))-1),"")</f>
        <v/>
      </c>
      <c r="N107" s="6">
        <f>IF($B107&amp;$D107&amp;$E107="","",IF($M107="","入力不足",IF($M107&gt;=TODAY(),"期間内の目安","期限切れの目安")))</f>
        <v/>
      </c>
      <c r="O107" s="6">
        <f>IF($D107="","",IF(SUMPRODUCT(--($D$5:$D$1004=$D107))&gt;1,"重複あり",""))</f>
        <v/>
      </c>
      <c r="P107" s="12"/>
    </row>
    <row r="108" spans="1:16">
      <c r="A108" s="15"/>
      <c r="B108" s="11"/>
      <c r="C108" s="16">
        <f>IF($B108="","",IFERROR(INDEX('製品一覧'!$B$5:$B$54,MATCH($B108,'製品一覧'!$A$5:$A$54,0)),"型番が未登録"))</f>
        <v/>
      </c>
      <c r="D108" s="11"/>
      <c r="E108" s="15"/>
      <c r="F108" s="12"/>
      <c r="G108" s="12"/>
      <c r="H108" s="12"/>
      <c r="I108" s="11"/>
      <c r="J108" s="12"/>
      <c r="K108" s="12"/>
      <c r="L108" s="17">
        <f>IF($B108="","",IFERROR(INDEX('製品一覧'!$C$5:$C$54,MATCH($B108,'製品一覧'!$A$5:$A$54,0)),""))</f>
        <v/>
      </c>
      <c r="M108" s="18">
        <f>IF(AND(ISNUMBER($E108),ISNUMBER($L108),$L108&gt;0),IF(DAY($E108)&gt;DAY(DATE(YEAR($E108),MONTH($E108)+$L108+1,0)),DATE(YEAR($E108),MONTH($E108)+$L108+1,0),DATE(YEAR($E108),MONTH($E108)+$L108,DAY($E108))-1),"")</f>
        <v/>
      </c>
      <c r="N108" s="6">
        <f>IF($B108&amp;$D108&amp;$E108="","",IF($M108="","入力不足",IF($M108&gt;=TODAY(),"期間内の目安","期限切れの目安")))</f>
        <v/>
      </c>
      <c r="O108" s="6">
        <f>IF($D108="","",IF(SUMPRODUCT(--($D$5:$D$1004=$D108))&gt;1,"重複あり",""))</f>
        <v/>
      </c>
      <c r="P108" s="12"/>
    </row>
    <row r="109" spans="1:16">
      <c r="A109" s="15"/>
      <c r="B109" s="11"/>
      <c r="C109" s="16">
        <f>IF($B109="","",IFERROR(INDEX('製品一覧'!$B$5:$B$54,MATCH($B109,'製品一覧'!$A$5:$A$54,0)),"型番が未登録"))</f>
        <v/>
      </c>
      <c r="D109" s="11"/>
      <c r="E109" s="15"/>
      <c r="F109" s="12"/>
      <c r="G109" s="12"/>
      <c r="H109" s="12"/>
      <c r="I109" s="11"/>
      <c r="J109" s="12"/>
      <c r="K109" s="12"/>
      <c r="L109" s="17">
        <f>IF($B109="","",IFERROR(INDEX('製品一覧'!$C$5:$C$54,MATCH($B109,'製品一覧'!$A$5:$A$54,0)),""))</f>
        <v/>
      </c>
      <c r="M109" s="18">
        <f>IF(AND(ISNUMBER($E109),ISNUMBER($L109),$L109&gt;0),IF(DAY($E109)&gt;DAY(DATE(YEAR($E109),MONTH($E109)+$L109+1,0)),DATE(YEAR($E109),MONTH($E109)+$L109+1,0),DATE(YEAR($E109),MONTH($E109)+$L109,DAY($E109))-1),"")</f>
        <v/>
      </c>
      <c r="N109" s="6">
        <f>IF($B109&amp;$D109&amp;$E109="","",IF($M109="","入力不足",IF($M109&gt;=TODAY(),"期間内の目安","期限切れの目安")))</f>
        <v/>
      </c>
      <c r="O109" s="6">
        <f>IF($D109="","",IF(SUMPRODUCT(--($D$5:$D$1004=$D109))&gt;1,"重複あり",""))</f>
        <v/>
      </c>
      <c r="P109" s="12"/>
    </row>
    <row r="110" spans="1:16">
      <c r="A110" s="15"/>
      <c r="B110" s="11"/>
      <c r="C110" s="16">
        <f>IF($B110="","",IFERROR(INDEX('製品一覧'!$B$5:$B$54,MATCH($B110,'製品一覧'!$A$5:$A$54,0)),"型番が未登録"))</f>
        <v/>
      </c>
      <c r="D110" s="11"/>
      <c r="E110" s="15"/>
      <c r="F110" s="12"/>
      <c r="G110" s="12"/>
      <c r="H110" s="12"/>
      <c r="I110" s="11"/>
      <c r="J110" s="12"/>
      <c r="K110" s="12"/>
      <c r="L110" s="17">
        <f>IF($B110="","",IFERROR(INDEX('製品一覧'!$C$5:$C$54,MATCH($B110,'製品一覧'!$A$5:$A$54,0)),""))</f>
        <v/>
      </c>
      <c r="M110" s="18">
        <f>IF(AND(ISNUMBER($E110),ISNUMBER($L110),$L110&gt;0),IF(DAY($E110)&gt;DAY(DATE(YEAR($E110),MONTH($E110)+$L110+1,0)),DATE(YEAR($E110),MONTH($E110)+$L110+1,0),DATE(YEAR($E110),MONTH($E110)+$L110,DAY($E110))-1),"")</f>
        <v/>
      </c>
      <c r="N110" s="6">
        <f>IF($B110&amp;$D110&amp;$E110="","",IF($M110="","入力不足",IF($M110&gt;=TODAY(),"期間内の目安","期限切れの目安")))</f>
        <v/>
      </c>
      <c r="O110" s="6">
        <f>IF($D110="","",IF(SUMPRODUCT(--($D$5:$D$1004=$D110))&gt;1,"重複あり",""))</f>
        <v/>
      </c>
      <c r="P110" s="12"/>
    </row>
    <row r="111" spans="1:16">
      <c r="A111" s="15"/>
      <c r="B111" s="11"/>
      <c r="C111" s="16">
        <f>IF($B111="","",IFERROR(INDEX('製品一覧'!$B$5:$B$54,MATCH($B111,'製品一覧'!$A$5:$A$54,0)),"型番が未登録"))</f>
        <v/>
      </c>
      <c r="D111" s="11"/>
      <c r="E111" s="15"/>
      <c r="F111" s="12"/>
      <c r="G111" s="12"/>
      <c r="H111" s="12"/>
      <c r="I111" s="11"/>
      <c r="J111" s="12"/>
      <c r="K111" s="12"/>
      <c r="L111" s="17">
        <f>IF($B111="","",IFERROR(INDEX('製品一覧'!$C$5:$C$54,MATCH($B111,'製品一覧'!$A$5:$A$54,0)),""))</f>
        <v/>
      </c>
      <c r="M111" s="18">
        <f>IF(AND(ISNUMBER($E111),ISNUMBER($L111),$L111&gt;0),IF(DAY($E111)&gt;DAY(DATE(YEAR($E111),MONTH($E111)+$L111+1,0)),DATE(YEAR($E111),MONTH($E111)+$L111+1,0),DATE(YEAR($E111),MONTH($E111)+$L111,DAY($E111))-1),"")</f>
        <v/>
      </c>
      <c r="N111" s="6">
        <f>IF($B111&amp;$D111&amp;$E111="","",IF($M111="","入力不足",IF($M111&gt;=TODAY(),"期間内の目安","期限切れの目安")))</f>
        <v/>
      </c>
      <c r="O111" s="6">
        <f>IF($D111="","",IF(SUMPRODUCT(--($D$5:$D$1004=$D111))&gt;1,"重複あり",""))</f>
        <v/>
      </c>
      <c r="P111" s="12"/>
    </row>
    <row r="112" spans="1:16">
      <c r="A112" s="15"/>
      <c r="B112" s="11"/>
      <c r="C112" s="16">
        <f>IF($B112="","",IFERROR(INDEX('製品一覧'!$B$5:$B$54,MATCH($B112,'製品一覧'!$A$5:$A$54,0)),"型番が未登録"))</f>
        <v/>
      </c>
      <c r="D112" s="11"/>
      <c r="E112" s="15"/>
      <c r="F112" s="12"/>
      <c r="G112" s="12"/>
      <c r="H112" s="12"/>
      <c r="I112" s="11"/>
      <c r="J112" s="12"/>
      <c r="K112" s="12"/>
      <c r="L112" s="17">
        <f>IF($B112="","",IFERROR(INDEX('製品一覧'!$C$5:$C$54,MATCH($B112,'製品一覧'!$A$5:$A$54,0)),""))</f>
        <v/>
      </c>
      <c r="M112" s="18">
        <f>IF(AND(ISNUMBER($E112),ISNUMBER($L112),$L112&gt;0),IF(DAY($E112)&gt;DAY(DATE(YEAR($E112),MONTH($E112)+$L112+1,0)),DATE(YEAR($E112),MONTH($E112)+$L112+1,0),DATE(YEAR($E112),MONTH($E112)+$L112,DAY($E112))-1),"")</f>
        <v/>
      </c>
      <c r="N112" s="6">
        <f>IF($B112&amp;$D112&amp;$E112="","",IF($M112="","入力不足",IF($M112&gt;=TODAY(),"期間内の目安","期限切れの目安")))</f>
        <v/>
      </c>
      <c r="O112" s="6">
        <f>IF($D112="","",IF(SUMPRODUCT(--($D$5:$D$1004=$D112))&gt;1,"重複あり",""))</f>
        <v/>
      </c>
      <c r="P112" s="12"/>
    </row>
    <row r="113" spans="1:16">
      <c r="A113" s="15"/>
      <c r="B113" s="11"/>
      <c r="C113" s="16">
        <f>IF($B113="","",IFERROR(INDEX('製品一覧'!$B$5:$B$54,MATCH($B113,'製品一覧'!$A$5:$A$54,0)),"型番が未登録"))</f>
        <v/>
      </c>
      <c r="D113" s="11"/>
      <c r="E113" s="15"/>
      <c r="F113" s="12"/>
      <c r="G113" s="12"/>
      <c r="H113" s="12"/>
      <c r="I113" s="11"/>
      <c r="J113" s="12"/>
      <c r="K113" s="12"/>
      <c r="L113" s="17">
        <f>IF($B113="","",IFERROR(INDEX('製品一覧'!$C$5:$C$54,MATCH($B113,'製品一覧'!$A$5:$A$54,0)),""))</f>
        <v/>
      </c>
      <c r="M113" s="18">
        <f>IF(AND(ISNUMBER($E113),ISNUMBER($L113),$L113&gt;0),IF(DAY($E113)&gt;DAY(DATE(YEAR($E113),MONTH($E113)+$L113+1,0)),DATE(YEAR($E113),MONTH($E113)+$L113+1,0),DATE(YEAR($E113),MONTH($E113)+$L113,DAY($E113))-1),"")</f>
        <v/>
      </c>
      <c r="N113" s="6">
        <f>IF($B113&amp;$D113&amp;$E113="","",IF($M113="","入力不足",IF($M113&gt;=TODAY(),"期間内の目安","期限切れの目安")))</f>
        <v/>
      </c>
      <c r="O113" s="6">
        <f>IF($D113="","",IF(SUMPRODUCT(--($D$5:$D$1004=$D113))&gt;1,"重複あり",""))</f>
        <v/>
      </c>
      <c r="P113" s="12"/>
    </row>
    <row r="114" spans="1:16">
      <c r="A114" s="15"/>
      <c r="B114" s="11"/>
      <c r="C114" s="16">
        <f>IF($B114="","",IFERROR(INDEX('製品一覧'!$B$5:$B$54,MATCH($B114,'製品一覧'!$A$5:$A$54,0)),"型番が未登録"))</f>
        <v/>
      </c>
      <c r="D114" s="11"/>
      <c r="E114" s="15"/>
      <c r="F114" s="12"/>
      <c r="G114" s="12"/>
      <c r="H114" s="12"/>
      <c r="I114" s="11"/>
      <c r="J114" s="12"/>
      <c r="K114" s="12"/>
      <c r="L114" s="17">
        <f>IF($B114="","",IFERROR(INDEX('製品一覧'!$C$5:$C$54,MATCH($B114,'製品一覧'!$A$5:$A$54,0)),""))</f>
        <v/>
      </c>
      <c r="M114" s="18">
        <f>IF(AND(ISNUMBER($E114),ISNUMBER($L114),$L114&gt;0),IF(DAY($E114)&gt;DAY(DATE(YEAR($E114),MONTH($E114)+$L114+1,0)),DATE(YEAR($E114),MONTH($E114)+$L114+1,0),DATE(YEAR($E114),MONTH($E114)+$L114,DAY($E114))-1),"")</f>
        <v/>
      </c>
      <c r="N114" s="6">
        <f>IF($B114&amp;$D114&amp;$E114="","",IF($M114="","入力不足",IF($M114&gt;=TODAY(),"期間内の目安","期限切れの目安")))</f>
        <v/>
      </c>
      <c r="O114" s="6">
        <f>IF($D114="","",IF(SUMPRODUCT(--($D$5:$D$1004=$D114))&gt;1,"重複あり",""))</f>
        <v/>
      </c>
      <c r="P114" s="12"/>
    </row>
    <row r="115" spans="1:16">
      <c r="A115" s="15"/>
      <c r="B115" s="11"/>
      <c r="C115" s="16">
        <f>IF($B115="","",IFERROR(INDEX('製品一覧'!$B$5:$B$54,MATCH($B115,'製品一覧'!$A$5:$A$54,0)),"型番が未登録"))</f>
        <v/>
      </c>
      <c r="D115" s="11"/>
      <c r="E115" s="15"/>
      <c r="F115" s="12"/>
      <c r="G115" s="12"/>
      <c r="H115" s="12"/>
      <c r="I115" s="11"/>
      <c r="J115" s="12"/>
      <c r="K115" s="12"/>
      <c r="L115" s="17">
        <f>IF($B115="","",IFERROR(INDEX('製品一覧'!$C$5:$C$54,MATCH($B115,'製品一覧'!$A$5:$A$54,0)),""))</f>
        <v/>
      </c>
      <c r="M115" s="18">
        <f>IF(AND(ISNUMBER($E115),ISNUMBER($L115),$L115&gt;0),IF(DAY($E115)&gt;DAY(DATE(YEAR($E115),MONTH($E115)+$L115+1,0)),DATE(YEAR($E115),MONTH($E115)+$L115+1,0),DATE(YEAR($E115),MONTH($E115)+$L115,DAY($E115))-1),"")</f>
        <v/>
      </c>
      <c r="N115" s="6">
        <f>IF($B115&amp;$D115&amp;$E115="","",IF($M115="","入力不足",IF($M115&gt;=TODAY(),"期間内の目安","期限切れの目安")))</f>
        <v/>
      </c>
      <c r="O115" s="6">
        <f>IF($D115="","",IF(SUMPRODUCT(--($D$5:$D$1004=$D115))&gt;1,"重複あり",""))</f>
        <v/>
      </c>
      <c r="P115" s="12"/>
    </row>
    <row r="116" spans="1:16">
      <c r="A116" s="15"/>
      <c r="B116" s="11"/>
      <c r="C116" s="16">
        <f>IF($B116="","",IFERROR(INDEX('製品一覧'!$B$5:$B$54,MATCH($B116,'製品一覧'!$A$5:$A$54,0)),"型番が未登録"))</f>
        <v/>
      </c>
      <c r="D116" s="11"/>
      <c r="E116" s="15"/>
      <c r="F116" s="12"/>
      <c r="G116" s="12"/>
      <c r="H116" s="12"/>
      <c r="I116" s="11"/>
      <c r="J116" s="12"/>
      <c r="K116" s="12"/>
      <c r="L116" s="17">
        <f>IF($B116="","",IFERROR(INDEX('製品一覧'!$C$5:$C$54,MATCH($B116,'製品一覧'!$A$5:$A$54,0)),""))</f>
        <v/>
      </c>
      <c r="M116" s="18">
        <f>IF(AND(ISNUMBER($E116),ISNUMBER($L116),$L116&gt;0),IF(DAY($E116)&gt;DAY(DATE(YEAR($E116),MONTH($E116)+$L116+1,0)),DATE(YEAR($E116),MONTH($E116)+$L116+1,0),DATE(YEAR($E116),MONTH($E116)+$L116,DAY($E116))-1),"")</f>
        <v/>
      </c>
      <c r="N116" s="6">
        <f>IF($B116&amp;$D116&amp;$E116="","",IF($M116="","入力不足",IF($M116&gt;=TODAY(),"期間内の目安","期限切れの目安")))</f>
        <v/>
      </c>
      <c r="O116" s="6">
        <f>IF($D116="","",IF(SUMPRODUCT(--($D$5:$D$1004=$D116))&gt;1,"重複あり",""))</f>
        <v/>
      </c>
      <c r="P116" s="12"/>
    </row>
    <row r="117" spans="1:16">
      <c r="A117" s="15"/>
      <c r="B117" s="11"/>
      <c r="C117" s="16">
        <f>IF($B117="","",IFERROR(INDEX('製品一覧'!$B$5:$B$54,MATCH($B117,'製品一覧'!$A$5:$A$54,0)),"型番が未登録"))</f>
        <v/>
      </c>
      <c r="D117" s="11"/>
      <c r="E117" s="15"/>
      <c r="F117" s="12"/>
      <c r="G117" s="12"/>
      <c r="H117" s="12"/>
      <c r="I117" s="11"/>
      <c r="J117" s="12"/>
      <c r="K117" s="12"/>
      <c r="L117" s="17">
        <f>IF($B117="","",IFERROR(INDEX('製品一覧'!$C$5:$C$54,MATCH($B117,'製品一覧'!$A$5:$A$54,0)),""))</f>
        <v/>
      </c>
      <c r="M117" s="18">
        <f>IF(AND(ISNUMBER($E117),ISNUMBER($L117),$L117&gt;0),IF(DAY($E117)&gt;DAY(DATE(YEAR($E117),MONTH($E117)+$L117+1,0)),DATE(YEAR($E117),MONTH($E117)+$L117+1,0),DATE(YEAR($E117),MONTH($E117)+$L117,DAY($E117))-1),"")</f>
        <v/>
      </c>
      <c r="N117" s="6">
        <f>IF($B117&amp;$D117&amp;$E117="","",IF($M117="","入力不足",IF($M117&gt;=TODAY(),"期間内の目安","期限切れの目安")))</f>
        <v/>
      </c>
      <c r="O117" s="6">
        <f>IF($D117="","",IF(SUMPRODUCT(--($D$5:$D$1004=$D117))&gt;1,"重複あり",""))</f>
        <v/>
      </c>
      <c r="P117" s="12"/>
    </row>
    <row r="118" spans="1:16">
      <c r="A118" s="15"/>
      <c r="B118" s="11"/>
      <c r="C118" s="16">
        <f>IF($B118="","",IFERROR(INDEX('製品一覧'!$B$5:$B$54,MATCH($B118,'製品一覧'!$A$5:$A$54,0)),"型番が未登録"))</f>
        <v/>
      </c>
      <c r="D118" s="11"/>
      <c r="E118" s="15"/>
      <c r="F118" s="12"/>
      <c r="G118" s="12"/>
      <c r="H118" s="12"/>
      <c r="I118" s="11"/>
      <c r="J118" s="12"/>
      <c r="K118" s="12"/>
      <c r="L118" s="17">
        <f>IF($B118="","",IFERROR(INDEX('製品一覧'!$C$5:$C$54,MATCH($B118,'製品一覧'!$A$5:$A$54,0)),""))</f>
        <v/>
      </c>
      <c r="M118" s="18">
        <f>IF(AND(ISNUMBER($E118),ISNUMBER($L118),$L118&gt;0),IF(DAY($E118)&gt;DAY(DATE(YEAR($E118),MONTH($E118)+$L118+1,0)),DATE(YEAR($E118),MONTH($E118)+$L118+1,0),DATE(YEAR($E118),MONTH($E118)+$L118,DAY($E118))-1),"")</f>
        <v/>
      </c>
      <c r="N118" s="6">
        <f>IF($B118&amp;$D118&amp;$E118="","",IF($M118="","入力不足",IF($M118&gt;=TODAY(),"期間内の目安","期限切れの目安")))</f>
        <v/>
      </c>
      <c r="O118" s="6">
        <f>IF($D118="","",IF(SUMPRODUCT(--($D$5:$D$1004=$D118))&gt;1,"重複あり",""))</f>
        <v/>
      </c>
      <c r="P118" s="12"/>
    </row>
    <row r="119" spans="1:16">
      <c r="A119" s="15"/>
      <c r="B119" s="11"/>
      <c r="C119" s="16">
        <f>IF($B119="","",IFERROR(INDEX('製品一覧'!$B$5:$B$54,MATCH($B119,'製品一覧'!$A$5:$A$54,0)),"型番が未登録"))</f>
        <v/>
      </c>
      <c r="D119" s="11"/>
      <c r="E119" s="15"/>
      <c r="F119" s="12"/>
      <c r="G119" s="12"/>
      <c r="H119" s="12"/>
      <c r="I119" s="11"/>
      <c r="J119" s="12"/>
      <c r="K119" s="12"/>
      <c r="L119" s="17">
        <f>IF($B119="","",IFERROR(INDEX('製品一覧'!$C$5:$C$54,MATCH($B119,'製品一覧'!$A$5:$A$54,0)),""))</f>
        <v/>
      </c>
      <c r="M119" s="18">
        <f>IF(AND(ISNUMBER($E119),ISNUMBER($L119),$L119&gt;0),IF(DAY($E119)&gt;DAY(DATE(YEAR($E119),MONTH($E119)+$L119+1,0)),DATE(YEAR($E119),MONTH($E119)+$L119+1,0),DATE(YEAR($E119),MONTH($E119)+$L119,DAY($E119))-1),"")</f>
        <v/>
      </c>
      <c r="N119" s="6">
        <f>IF($B119&amp;$D119&amp;$E119="","",IF($M119="","入力不足",IF($M119&gt;=TODAY(),"期間内の目安","期限切れの目安")))</f>
        <v/>
      </c>
      <c r="O119" s="6">
        <f>IF($D119="","",IF(SUMPRODUCT(--($D$5:$D$1004=$D119))&gt;1,"重複あり",""))</f>
        <v/>
      </c>
      <c r="P119" s="12"/>
    </row>
    <row r="120" spans="1:16">
      <c r="A120" s="15"/>
      <c r="B120" s="11"/>
      <c r="C120" s="16">
        <f>IF($B120="","",IFERROR(INDEX('製品一覧'!$B$5:$B$54,MATCH($B120,'製品一覧'!$A$5:$A$54,0)),"型番が未登録"))</f>
        <v/>
      </c>
      <c r="D120" s="11"/>
      <c r="E120" s="15"/>
      <c r="F120" s="12"/>
      <c r="G120" s="12"/>
      <c r="H120" s="12"/>
      <c r="I120" s="11"/>
      <c r="J120" s="12"/>
      <c r="K120" s="12"/>
      <c r="L120" s="17">
        <f>IF($B120="","",IFERROR(INDEX('製品一覧'!$C$5:$C$54,MATCH($B120,'製品一覧'!$A$5:$A$54,0)),""))</f>
        <v/>
      </c>
      <c r="M120" s="18">
        <f>IF(AND(ISNUMBER($E120),ISNUMBER($L120),$L120&gt;0),IF(DAY($E120)&gt;DAY(DATE(YEAR($E120),MONTH($E120)+$L120+1,0)),DATE(YEAR($E120),MONTH($E120)+$L120+1,0),DATE(YEAR($E120),MONTH($E120)+$L120,DAY($E120))-1),"")</f>
        <v/>
      </c>
      <c r="N120" s="6">
        <f>IF($B120&amp;$D120&amp;$E120="","",IF($M120="","入力不足",IF($M120&gt;=TODAY(),"期間内の目安","期限切れの目安")))</f>
        <v/>
      </c>
      <c r="O120" s="6">
        <f>IF($D120="","",IF(SUMPRODUCT(--($D$5:$D$1004=$D120))&gt;1,"重複あり",""))</f>
        <v/>
      </c>
      <c r="P120" s="12"/>
    </row>
    <row r="121" spans="1:16">
      <c r="A121" s="15"/>
      <c r="B121" s="11"/>
      <c r="C121" s="16">
        <f>IF($B121="","",IFERROR(INDEX('製品一覧'!$B$5:$B$54,MATCH($B121,'製品一覧'!$A$5:$A$54,0)),"型番が未登録"))</f>
        <v/>
      </c>
      <c r="D121" s="11"/>
      <c r="E121" s="15"/>
      <c r="F121" s="12"/>
      <c r="G121" s="12"/>
      <c r="H121" s="12"/>
      <c r="I121" s="11"/>
      <c r="J121" s="12"/>
      <c r="K121" s="12"/>
      <c r="L121" s="17">
        <f>IF($B121="","",IFERROR(INDEX('製品一覧'!$C$5:$C$54,MATCH($B121,'製品一覧'!$A$5:$A$54,0)),""))</f>
        <v/>
      </c>
      <c r="M121" s="18">
        <f>IF(AND(ISNUMBER($E121),ISNUMBER($L121),$L121&gt;0),IF(DAY($E121)&gt;DAY(DATE(YEAR($E121),MONTH($E121)+$L121+1,0)),DATE(YEAR($E121),MONTH($E121)+$L121+1,0),DATE(YEAR($E121),MONTH($E121)+$L121,DAY($E121))-1),"")</f>
        <v/>
      </c>
      <c r="N121" s="6">
        <f>IF($B121&amp;$D121&amp;$E121="","",IF($M121="","入力不足",IF($M121&gt;=TODAY(),"期間内の目安","期限切れの目安")))</f>
        <v/>
      </c>
      <c r="O121" s="6">
        <f>IF($D121="","",IF(SUMPRODUCT(--($D$5:$D$1004=$D121))&gt;1,"重複あり",""))</f>
        <v/>
      </c>
      <c r="P121" s="12"/>
    </row>
    <row r="122" spans="1:16">
      <c r="A122" s="15"/>
      <c r="B122" s="11"/>
      <c r="C122" s="16">
        <f>IF($B122="","",IFERROR(INDEX('製品一覧'!$B$5:$B$54,MATCH($B122,'製品一覧'!$A$5:$A$54,0)),"型番が未登録"))</f>
        <v/>
      </c>
      <c r="D122" s="11"/>
      <c r="E122" s="15"/>
      <c r="F122" s="12"/>
      <c r="G122" s="12"/>
      <c r="H122" s="12"/>
      <c r="I122" s="11"/>
      <c r="J122" s="12"/>
      <c r="K122" s="12"/>
      <c r="L122" s="17">
        <f>IF($B122="","",IFERROR(INDEX('製品一覧'!$C$5:$C$54,MATCH($B122,'製品一覧'!$A$5:$A$54,0)),""))</f>
        <v/>
      </c>
      <c r="M122" s="18">
        <f>IF(AND(ISNUMBER($E122),ISNUMBER($L122),$L122&gt;0),IF(DAY($E122)&gt;DAY(DATE(YEAR($E122),MONTH($E122)+$L122+1,0)),DATE(YEAR($E122),MONTH($E122)+$L122+1,0),DATE(YEAR($E122),MONTH($E122)+$L122,DAY($E122))-1),"")</f>
        <v/>
      </c>
      <c r="N122" s="6">
        <f>IF($B122&amp;$D122&amp;$E122="","",IF($M122="","入力不足",IF($M122&gt;=TODAY(),"期間内の目安","期限切れの目安")))</f>
        <v/>
      </c>
      <c r="O122" s="6">
        <f>IF($D122="","",IF(SUMPRODUCT(--($D$5:$D$1004=$D122))&gt;1,"重複あり",""))</f>
        <v/>
      </c>
      <c r="P122" s="12"/>
    </row>
    <row r="123" spans="1:16">
      <c r="A123" s="15"/>
      <c r="B123" s="11"/>
      <c r="C123" s="16">
        <f>IF($B123="","",IFERROR(INDEX('製品一覧'!$B$5:$B$54,MATCH($B123,'製品一覧'!$A$5:$A$54,0)),"型番が未登録"))</f>
        <v/>
      </c>
      <c r="D123" s="11"/>
      <c r="E123" s="15"/>
      <c r="F123" s="12"/>
      <c r="G123" s="12"/>
      <c r="H123" s="12"/>
      <c r="I123" s="11"/>
      <c r="J123" s="12"/>
      <c r="K123" s="12"/>
      <c r="L123" s="17">
        <f>IF($B123="","",IFERROR(INDEX('製品一覧'!$C$5:$C$54,MATCH($B123,'製品一覧'!$A$5:$A$54,0)),""))</f>
        <v/>
      </c>
      <c r="M123" s="18">
        <f>IF(AND(ISNUMBER($E123),ISNUMBER($L123),$L123&gt;0),IF(DAY($E123)&gt;DAY(DATE(YEAR($E123),MONTH($E123)+$L123+1,0)),DATE(YEAR($E123),MONTH($E123)+$L123+1,0),DATE(YEAR($E123),MONTH($E123)+$L123,DAY($E123))-1),"")</f>
        <v/>
      </c>
      <c r="N123" s="6">
        <f>IF($B123&amp;$D123&amp;$E123="","",IF($M123="","入力不足",IF($M123&gt;=TODAY(),"期間内の目安","期限切れの目安")))</f>
        <v/>
      </c>
      <c r="O123" s="6">
        <f>IF($D123="","",IF(SUMPRODUCT(--($D$5:$D$1004=$D123))&gt;1,"重複あり",""))</f>
        <v/>
      </c>
      <c r="P123" s="12"/>
    </row>
    <row r="124" spans="1:16">
      <c r="A124" s="15"/>
      <c r="B124" s="11"/>
      <c r="C124" s="16">
        <f>IF($B124="","",IFERROR(INDEX('製品一覧'!$B$5:$B$54,MATCH($B124,'製品一覧'!$A$5:$A$54,0)),"型番が未登録"))</f>
        <v/>
      </c>
      <c r="D124" s="11"/>
      <c r="E124" s="15"/>
      <c r="F124" s="12"/>
      <c r="G124" s="12"/>
      <c r="H124" s="12"/>
      <c r="I124" s="11"/>
      <c r="J124" s="12"/>
      <c r="K124" s="12"/>
      <c r="L124" s="17">
        <f>IF($B124="","",IFERROR(INDEX('製品一覧'!$C$5:$C$54,MATCH($B124,'製品一覧'!$A$5:$A$54,0)),""))</f>
        <v/>
      </c>
      <c r="M124" s="18">
        <f>IF(AND(ISNUMBER($E124),ISNUMBER($L124),$L124&gt;0),IF(DAY($E124)&gt;DAY(DATE(YEAR($E124),MONTH($E124)+$L124+1,0)),DATE(YEAR($E124),MONTH($E124)+$L124+1,0),DATE(YEAR($E124),MONTH($E124)+$L124,DAY($E124))-1),"")</f>
        <v/>
      </c>
      <c r="N124" s="6">
        <f>IF($B124&amp;$D124&amp;$E124="","",IF($M124="","入力不足",IF($M124&gt;=TODAY(),"期間内の目安","期限切れの目安")))</f>
        <v/>
      </c>
      <c r="O124" s="6">
        <f>IF($D124="","",IF(SUMPRODUCT(--($D$5:$D$1004=$D124))&gt;1,"重複あり",""))</f>
        <v/>
      </c>
      <c r="P124" s="12"/>
    </row>
    <row r="125" spans="1:16">
      <c r="A125" s="15"/>
      <c r="B125" s="11"/>
      <c r="C125" s="16">
        <f>IF($B125="","",IFERROR(INDEX('製品一覧'!$B$5:$B$54,MATCH($B125,'製品一覧'!$A$5:$A$54,0)),"型番が未登録"))</f>
        <v/>
      </c>
      <c r="D125" s="11"/>
      <c r="E125" s="15"/>
      <c r="F125" s="12"/>
      <c r="G125" s="12"/>
      <c r="H125" s="12"/>
      <c r="I125" s="11"/>
      <c r="J125" s="12"/>
      <c r="K125" s="12"/>
      <c r="L125" s="17">
        <f>IF($B125="","",IFERROR(INDEX('製品一覧'!$C$5:$C$54,MATCH($B125,'製品一覧'!$A$5:$A$54,0)),""))</f>
        <v/>
      </c>
      <c r="M125" s="18">
        <f>IF(AND(ISNUMBER($E125),ISNUMBER($L125),$L125&gt;0),IF(DAY($E125)&gt;DAY(DATE(YEAR($E125),MONTH($E125)+$L125+1,0)),DATE(YEAR($E125),MONTH($E125)+$L125+1,0),DATE(YEAR($E125),MONTH($E125)+$L125,DAY($E125))-1),"")</f>
        <v/>
      </c>
      <c r="N125" s="6">
        <f>IF($B125&amp;$D125&amp;$E125="","",IF($M125="","入力不足",IF($M125&gt;=TODAY(),"期間内の目安","期限切れの目安")))</f>
        <v/>
      </c>
      <c r="O125" s="6">
        <f>IF($D125="","",IF(SUMPRODUCT(--($D$5:$D$1004=$D125))&gt;1,"重複あり",""))</f>
        <v/>
      </c>
      <c r="P125" s="12"/>
    </row>
    <row r="126" spans="1:16">
      <c r="A126" s="15"/>
      <c r="B126" s="11"/>
      <c r="C126" s="16">
        <f>IF($B126="","",IFERROR(INDEX('製品一覧'!$B$5:$B$54,MATCH($B126,'製品一覧'!$A$5:$A$54,0)),"型番が未登録"))</f>
        <v/>
      </c>
      <c r="D126" s="11"/>
      <c r="E126" s="15"/>
      <c r="F126" s="12"/>
      <c r="G126" s="12"/>
      <c r="H126" s="12"/>
      <c r="I126" s="11"/>
      <c r="J126" s="12"/>
      <c r="K126" s="12"/>
      <c r="L126" s="17">
        <f>IF($B126="","",IFERROR(INDEX('製品一覧'!$C$5:$C$54,MATCH($B126,'製品一覧'!$A$5:$A$54,0)),""))</f>
        <v/>
      </c>
      <c r="M126" s="18">
        <f>IF(AND(ISNUMBER($E126),ISNUMBER($L126),$L126&gt;0),IF(DAY($E126)&gt;DAY(DATE(YEAR($E126),MONTH($E126)+$L126+1,0)),DATE(YEAR($E126),MONTH($E126)+$L126+1,0),DATE(YEAR($E126),MONTH($E126)+$L126,DAY($E126))-1),"")</f>
        <v/>
      </c>
      <c r="N126" s="6">
        <f>IF($B126&amp;$D126&amp;$E126="","",IF($M126="","入力不足",IF($M126&gt;=TODAY(),"期間内の目安","期限切れの目安")))</f>
        <v/>
      </c>
      <c r="O126" s="6">
        <f>IF($D126="","",IF(SUMPRODUCT(--($D$5:$D$1004=$D126))&gt;1,"重複あり",""))</f>
        <v/>
      </c>
      <c r="P126" s="12"/>
    </row>
    <row r="127" spans="1:16">
      <c r="A127" s="15"/>
      <c r="B127" s="11"/>
      <c r="C127" s="16">
        <f>IF($B127="","",IFERROR(INDEX('製品一覧'!$B$5:$B$54,MATCH($B127,'製品一覧'!$A$5:$A$54,0)),"型番が未登録"))</f>
        <v/>
      </c>
      <c r="D127" s="11"/>
      <c r="E127" s="15"/>
      <c r="F127" s="12"/>
      <c r="G127" s="12"/>
      <c r="H127" s="12"/>
      <c r="I127" s="11"/>
      <c r="J127" s="12"/>
      <c r="K127" s="12"/>
      <c r="L127" s="17">
        <f>IF($B127="","",IFERROR(INDEX('製品一覧'!$C$5:$C$54,MATCH($B127,'製品一覧'!$A$5:$A$54,0)),""))</f>
        <v/>
      </c>
      <c r="M127" s="18">
        <f>IF(AND(ISNUMBER($E127),ISNUMBER($L127),$L127&gt;0),IF(DAY($E127)&gt;DAY(DATE(YEAR($E127),MONTH($E127)+$L127+1,0)),DATE(YEAR($E127),MONTH($E127)+$L127+1,0),DATE(YEAR($E127),MONTH($E127)+$L127,DAY($E127))-1),"")</f>
        <v/>
      </c>
      <c r="N127" s="6">
        <f>IF($B127&amp;$D127&amp;$E127="","",IF($M127="","入力不足",IF($M127&gt;=TODAY(),"期間内の目安","期限切れの目安")))</f>
        <v/>
      </c>
      <c r="O127" s="6">
        <f>IF($D127="","",IF(SUMPRODUCT(--($D$5:$D$1004=$D127))&gt;1,"重複あり",""))</f>
        <v/>
      </c>
      <c r="P127" s="12"/>
    </row>
    <row r="128" spans="1:16">
      <c r="A128" s="15"/>
      <c r="B128" s="11"/>
      <c r="C128" s="16">
        <f>IF($B128="","",IFERROR(INDEX('製品一覧'!$B$5:$B$54,MATCH($B128,'製品一覧'!$A$5:$A$54,0)),"型番が未登録"))</f>
        <v/>
      </c>
      <c r="D128" s="11"/>
      <c r="E128" s="15"/>
      <c r="F128" s="12"/>
      <c r="G128" s="12"/>
      <c r="H128" s="12"/>
      <c r="I128" s="11"/>
      <c r="J128" s="12"/>
      <c r="K128" s="12"/>
      <c r="L128" s="17">
        <f>IF($B128="","",IFERROR(INDEX('製品一覧'!$C$5:$C$54,MATCH($B128,'製品一覧'!$A$5:$A$54,0)),""))</f>
        <v/>
      </c>
      <c r="M128" s="18">
        <f>IF(AND(ISNUMBER($E128),ISNUMBER($L128),$L128&gt;0),IF(DAY($E128)&gt;DAY(DATE(YEAR($E128),MONTH($E128)+$L128+1,0)),DATE(YEAR($E128),MONTH($E128)+$L128+1,0),DATE(YEAR($E128),MONTH($E128)+$L128,DAY($E128))-1),"")</f>
        <v/>
      </c>
      <c r="N128" s="6">
        <f>IF($B128&amp;$D128&amp;$E128="","",IF($M128="","入力不足",IF($M128&gt;=TODAY(),"期間内の目安","期限切れの目安")))</f>
        <v/>
      </c>
      <c r="O128" s="6">
        <f>IF($D128="","",IF(SUMPRODUCT(--($D$5:$D$1004=$D128))&gt;1,"重複あり",""))</f>
        <v/>
      </c>
      <c r="P128" s="12"/>
    </row>
    <row r="129" spans="1:16">
      <c r="A129" s="15"/>
      <c r="B129" s="11"/>
      <c r="C129" s="16">
        <f>IF($B129="","",IFERROR(INDEX('製品一覧'!$B$5:$B$54,MATCH($B129,'製品一覧'!$A$5:$A$54,0)),"型番が未登録"))</f>
        <v/>
      </c>
      <c r="D129" s="11"/>
      <c r="E129" s="15"/>
      <c r="F129" s="12"/>
      <c r="G129" s="12"/>
      <c r="H129" s="12"/>
      <c r="I129" s="11"/>
      <c r="J129" s="12"/>
      <c r="K129" s="12"/>
      <c r="L129" s="17">
        <f>IF($B129="","",IFERROR(INDEX('製品一覧'!$C$5:$C$54,MATCH($B129,'製品一覧'!$A$5:$A$54,0)),""))</f>
        <v/>
      </c>
      <c r="M129" s="18">
        <f>IF(AND(ISNUMBER($E129),ISNUMBER($L129),$L129&gt;0),IF(DAY($E129)&gt;DAY(DATE(YEAR($E129),MONTH($E129)+$L129+1,0)),DATE(YEAR($E129),MONTH($E129)+$L129+1,0),DATE(YEAR($E129),MONTH($E129)+$L129,DAY($E129))-1),"")</f>
        <v/>
      </c>
      <c r="N129" s="6">
        <f>IF($B129&amp;$D129&amp;$E129="","",IF($M129="","入力不足",IF($M129&gt;=TODAY(),"期間内の目安","期限切れの目安")))</f>
        <v/>
      </c>
      <c r="O129" s="6">
        <f>IF($D129="","",IF(SUMPRODUCT(--($D$5:$D$1004=$D129))&gt;1,"重複あり",""))</f>
        <v/>
      </c>
      <c r="P129" s="12"/>
    </row>
    <row r="130" spans="1:16">
      <c r="A130" s="15"/>
      <c r="B130" s="11"/>
      <c r="C130" s="16">
        <f>IF($B130="","",IFERROR(INDEX('製品一覧'!$B$5:$B$54,MATCH($B130,'製品一覧'!$A$5:$A$54,0)),"型番が未登録"))</f>
        <v/>
      </c>
      <c r="D130" s="11"/>
      <c r="E130" s="15"/>
      <c r="F130" s="12"/>
      <c r="G130" s="12"/>
      <c r="H130" s="12"/>
      <c r="I130" s="11"/>
      <c r="J130" s="12"/>
      <c r="K130" s="12"/>
      <c r="L130" s="17">
        <f>IF($B130="","",IFERROR(INDEX('製品一覧'!$C$5:$C$54,MATCH($B130,'製品一覧'!$A$5:$A$54,0)),""))</f>
        <v/>
      </c>
      <c r="M130" s="18">
        <f>IF(AND(ISNUMBER($E130),ISNUMBER($L130),$L130&gt;0),IF(DAY($E130)&gt;DAY(DATE(YEAR($E130),MONTH($E130)+$L130+1,0)),DATE(YEAR($E130),MONTH($E130)+$L130+1,0),DATE(YEAR($E130),MONTH($E130)+$L130,DAY($E130))-1),"")</f>
        <v/>
      </c>
      <c r="N130" s="6">
        <f>IF($B130&amp;$D130&amp;$E130="","",IF($M130="","入力不足",IF($M130&gt;=TODAY(),"期間内の目安","期限切れの目安")))</f>
        <v/>
      </c>
      <c r="O130" s="6">
        <f>IF($D130="","",IF(SUMPRODUCT(--($D$5:$D$1004=$D130))&gt;1,"重複あり",""))</f>
        <v/>
      </c>
      <c r="P130" s="12"/>
    </row>
    <row r="131" spans="1:16">
      <c r="A131" s="15"/>
      <c r="B131" s="11"/>
      <c r="C131" s="16">
        <f>IF($B131="","",IFERROR(INDEX('製品一覧'!$B$5:$B$54,MATCH($B131,'製品一覧'!$A$5:$A$54,0)),"型番が未登録"))</f>
        <v/>
      </c>
      <c r="D131" s="11"/>
      <c r="E131" s="15"/>
      <c r="F131" s="12"/>
      <c r="G131" s="12"/>
      <c r="H131" s="12"/>
      <c r="I131" s="11"/>
      <c r="J131" s="12"/>
      <c r="K131" s="12"/>
      <c r="L131" s="17">
        <f>IF($B131="","",IFERROR(INDEX('製品一覧'!$C$5:$C$54,MATCH($B131,'製品一覧'!$A$5:$A$54,0)),""))</f>
        <v/>
      </c>
      <c r="M131" s="18">
        <f>IF(AND(ISNUMBER($E131),ISNUMBER($L131),$L131&gt;0),IF(DAY($E131)&gt;DAY(DATE(YEAR($E131),MONTH($E131)+$L131+1,0)),DATE(YEAR($E131),MONTH($E131)+$L131+1,0),DATE(YEAR($E131),MONTH($E131)+$L131,DAY($E131))-1),"")</f>
        <v/>
      </c>
      <c r="N131" s="6">
        <f>IF($B131&amp;$D131&amp;$E131="","",IF($M131="","入力不足",IF($M131&gt;=TODAY(),"期間内の目安","期限切れの目安")))</f>
        <v/>
      </c>
      <c r="O131" s="6">
        <f>IF($D131="","",IF(SUMPRODUCT(--($D$5:$D$1004=$D131))&gt;1,"重複あり",""))</f>
        <v/>
      </c>
      <c r="P131" s="12"/>
    </row>
    <row r="132" spans="1:16">
      <c r="A132" s="15"/>
      <c r="B132" s="11"/>
      <c r="C132" s="16">
        <f>IF($B132="","",IFERROR(INDEX('製品一覧'!$B$5:$B$54,MATCH($B132,'製品一覧'!$A$5:$A$54,0)),"型番が未登録"))</f>
        <v/>
      </c>
      <c r="D132" s="11"/>
      <c r="E132" s="15"/>
      <c r="F132" s="12"/>
      <c r="G132" s="12"/>
      <c r="H132" s="12"/>
      <c r="I132" s="11"/>
      <c r="J132" s="12"/>
      <c r="K132" s="12"/>
      <c r="L132" s="17">
        <f>IF($B132="","",IFERROR(INDEX('製品一覧'!$C$5:$C$54,MATCH($B132,'製品一覧'!$A$5:$A$54,0)),""))</f>
        <v/>
      </c>
      <c r="M132" s="18">
        <f>IF(AND(ISNUMBER($E132),ISNUMBER($L132),$L132&gt;0),IF(DAY($E132)&gt;DAY(DATE(YEAR($E132),MONTH($E132)+$L132+1,0)),DATE(YEAR($E132),MONTH($E132)+$L132+1,0),DATE(YEAR($E132),MONTH($E132)+$L132,DAY($E132))-1),"")</f>
        <v/>
      </c>
      <c r="N132" s="6">
        <f>IF($B132&amp;$D132&amp;$E132="","",IF($M132="","入力不足",IF($M132&gt;=TODAY(),"期間内の目安","期限切れの目安")))</f>
        <v/>
      </c>
      <c r="O132" s="6">
        <f>IF($D132="","",IF(SUMPRODUCT(--($D$5:$D$1004=$D132))&gt;1,"重複あり",""))</f>
        <v/>
      </c>
      <c r="P132" s="12"/>
    </row>
    <row r="133" spans="1:16">
      <c r="A133" s="15"/>
      <c r="B133" s="11"/>
      <c r="C133" s="16">
        <f>IF($B133="","",IFERROR(INDEX('製品一覧'!$B$5:$B$54,MATCH($B133,'製品一覧'!$A$5:$A$54,0)),"型番が未登録"))</f>
        <v/>
      </c>
      <c r="D133" s="11"/>
      <c r="E133" s="15"/>
      <c r="F133" s="12"/>
      <c r="G133" s="12"/>
      <c r="H133" s="12"/>
      <c r="I133" s="11"/>
      <c r="J133" s="12"/>
      <c r="K133" s="12"/>
      <c r="L133" s="17">
        <f>IF($B133="","",IFERROR(INDEX('製品一覧'!$C$5:$C$54,MATCH($B133,'製品一覧'!$A$5:$A$54,0)),""))</f>
        <v/>
      </c>
      <c r="M133" s="18">
        <f>IF(AND(ISNUMBER($E133),ISNUMBER($L133),$L133&gt;0),IF(DAY($E133)&gt;DAY(DATE(YEAR($E133),MONTH($E133)+$L133+1,0)),DATE(YEAR($E133),MONTH($E133)+$L133+1,0),DATE(YEAR($E133),MONTH($E133)+$L133,DAY($E133))-1),"")</f>
        <v/>
      </c>
      <c r="N133" s="6">
        <f>IF($B133&amp;$D133&amp;$E133="","",IF($M133="","入力不足",IF($M133&gt;=TODAY(),"期間内の目安","期限切れの目安")))</f>
        <v/>
      </c>
      <c r="O133" s="6">
        <f>IF($D133="","",IF(SUMPRODUCT(--($D$5:$D$1004=$D133))&gt;1,"重複あり",""))</f>
        <v/>
      </c>
      <c r="P133" s="12"/>
    </row>
    <row r="134" spans="1:16">
      <c r="A134" s="15"/>
      <c r="B134" s="11"/>
      <c r="C134" s="16">
        <f>IF($B134="","",IFERROR(INDEX('製品一覧'!$B$5:$B$54,MATCH($B134,'製品一覧'!$A$5:$A$54,0)),"型番が未登録"))</f>
        <v/>
      </c>
      <c r="D134" s="11"/>
      <c r="E134" s="15"/>
      <c r="F134" s="12"/>
      <c r="G134" s="12"/>
      <c r="H134" s="12"/>
      <c r="I134" s="11"/>
      <c r="J134" s="12"/>
      <c r="K134" s="12"/>
      <c r="L134" s="17">
        <f>IF($B134="","",IFERROR(INDEX('製品一覧'!$C$5:$C$54,MATCH($B134,'製品一覧'!$A$5:$A$54,0)),""))</f>
        <v/>
      </c>
      <c r="M134" s="18">
        <f>IF(AND(ISNUMBER($E134),ISNUMBER($L134),$L134&gt;0),IF(DAY($E134)&gt;DAY(DATE(YEAR($E134),MONTH($E134)+$L134+1,0)),DATE(YEAR($E134),MONTH($E134)+$L134+1,0),DATE(YEAR($E134),MONTH($E134)+$L134,DAY($E134))-1),"")</f>
        <v/>
      </c>
      <c r="N134" s="6">
        <f>IF($B134&amp;$D134&amp;$E134="","",IF($M134="","入力不足",IF($M134&gt;=TODAY(),"期間内の目安","期限切れの目安")))</f>
        <v/>
      </c>
      <c r="O134" s="6">
        <f>IF($D134="","",IF(SUMPRODUCT(--($D$5:$D$1004=$D134))&gt;1,"重複あり",""))</f>
        <v/>
      </c>
      <c r="P134" s="12"/>
    </row>
    <row r="135" spans="1:16">
      <c r="A135" s="15"/>
      <c r="B135" s="11"/>
      <c r="C135" s="16">
        <f>IF($B135="","",IFERROR(INDEX('製品一覧'!$B$5:$B$54,MATCH($B135,'製品一覧'!$A$5:$A$54,0)),"型番が未登録"))</f>
        <v/>
      </c>
      <c r="D135" s="11"/>
      <c r="E135" s="15"/>
      <c r="F135" s="12"/>
      <c r="G135" s="12"/>
      <c r="H135" s="12"/>
      <c r="I135" s="11"/>
      <c r="J135" s="12"/>
      <c r="K135" s="12"/>
      <c r="L135" s="17">
        <f>IF($B135="","",IFERROR(INDEX('製品一覧'!$C$5:$C$54,MATCH($B135,'製品一覧'!$A$5:$A$54,0)),""))</f>
        <v/>
      </c>
      <c r="M135" s="18">
        <f>IF(AND(ISNUMBER($E135),ISNUMBER($L135),$L135&gt;0),IF(DAY($E135)&gt;DAY(DATE(YEAR($E135),MONTH($E135)+$L135+1,0)),DATE(YEAR($E135),MONTH($E135)+$L135+1,0),DATE(YEAR($E135),MONTH($E135)+$L135,DAY($E135))-1),"")</f>
        <v/>
      </c>
      <c r="N135" s="6">
        <f>IF($B135&amp;$D135&amp;$E135="","",IF($M135="","入力不足",IF($M135&gt;=TODAY(),"期間内の目安","期限切れの目安")))</f>
        <v/>
      </c>
      <c r="O135" s="6">
        <f>IF($D135="","",IF(SUMPRODUCT(--($D$5:$D$1004=$D135))&gt;1,"重複あり",""))</f>
        <v/>
      </c>
      <c r="P135" s="12"/>
    </row>
    <row r="136" spans="1:16">
      <c r="A136" s="15"/>
      <c r="B136" s="11"/>
      <c r="C136" s="16">
        <f>IF($B136="","",IFERROR(INDEX('製品一覧'!$B$5:$B$54,MATCH($B136,'製品一覧'!$A$5:$A$54,0)),"型番が未登録"))</f>
        <v/>
      </c>
      <c r="D136" s="11"/>
      <c r="E136" s="15"/>
      <c r="F136" s="12"/>
      <c r="G136" s="12"/>
      <c r="H136" s="12"/>
      <c r="I136" s="11"/>
      <c r="J136" s="12"/>
      <c r="K136" s="12"/>
      <c r="L136" s="17">
        <f>IF($B136="","",IFERROR(INDEX('製品一覧'!$C$5:$C$54,MATCH($B136,'製品一覧'!$A$5:$A$54,0)),""))</f>
        <v/>
      </c>
      <c r="M136" s="18">
        <f>IF(AND(ISNUMBER($E136),ISNUMBER($L136),$L136&gt;0),IF(DAY($E136)&gt;DAY(DATE(YEAR($E136),MONTH($E136)+$L136+1,0)),DATE(YEAR($E136),MONTH($E136)+$L136+1,0),DATE(YEAR($E136),MONTH($E136)+$L136,DAY($E136))-1),"")</f>
        <v/>
      </c>
      <c r="N136" s="6">
        <f>IF($B136&amp;$D136&amp;$E136="","",IF($M136="","入力不足",IF($M136&gt;=TODAY(),"期間内の目安","期限切れの目安")))</f>
        <v/>
      </c>
      <c r="O136" s="6">
        <f>IF($D136="","",IF(SUMPRODUCT(--($D$5:$D$1004=$D136))&gt;1,"重複あり",""))</f>
        <v/>
      </c>
      <c r="P136" s="12"/>
    </row>
    <row r="137" spans="1:16">
      <c r="A137" s="15"/>
      <c r="B137" s="11"/>
      <c r="C137" s="16">
        <f>IF($B137="","",IFERROR(INDEX('製品一覧'!$B$5:$B$54,MATCH($B137,'製品一覧'!$A$5:$A$54,0)),"型番が未登録"))</f>
        <v/>
      </c>
      <c r="D137" s="11"/>
      <c r="E137" s="15"/>
      <c r="F137" s="12"/>
      <c r="G137" s="12"/>
      <c r="H137" s="12"/>
      <c r="I137" s="11"/>
      <c r="J137" s="12"/>
      <c r="K137" s="12"/>
      <c r="L137" s="17">
        <f>IF($B137="","",IFERROR(INDEX('製品一覧'!$C$5:$C$54,MATCH($B137,'製品一覧'!$A$5:$A$54,0)),""))</f>
        <v/>
      </c>
      <c r="M137" s="18">
        <f>IF(AND(ISNUMBER($E137),ISNUMBER($L137),$L137&gt;0),IF(DAY($E137)&gt;DAY(DATE(YEAR($E137),MONTH($E137)+$L137+1,0)),DATE(YEAR($E137),MONTH($E137)+$L137+1,0),DATE(YEAR($E137),MONTH($E137)+$L137,DAY($E137))-1),"")</f>
        <v/>
      </c>
      <c r="N137" s="6">
        <f>IF($B137&amp;$D137&amp;$E137="","",IF($M137="","入力不足",IF($M137&gt;=TODAY(),"期間内の目安","期限切れの目安")))</f>
        <v/>
      </c>
      <c r="O137" s="6">
        <f>IF($D137="","",IF(SUMPRODUCT(--($D$5:$D$1004=$D137))&gt;1,"重複あり",""))</f>
        <v/>
      </c>
      <c r="P137" s="12"/>
    </row>
    <row r="138" spans="1:16">
      <c r="A138" s="15"/>
      <c r="B138" s="11"/>
      <c r="C138" s="16">
        <f>IF($B138="","",IFERROR(INDEX('製品一覧'!$B$5:$B$54,MATCH($B138,'製品一覧'!$A$5:$A$54,0)),"型番が未登録"))</f>
        <v/>
      </c>
      <c r="D138" s="11"/>
      <c r="E138" s="15"/>
      <c r="F138" s="12"/>
      <c r="G138" s="12"/>
      <c r="H138" s="12"/>
      <c r="I138" s="11"/>
      <c r="J138" s="12"/>
      <c r="K138" s="12"/>
      <c r="L138" s="17">
        <f>IF($B138="","",IFERROR(INDEX('製品一覧'!$C$5:$C$54,MATCH($B138,'製品一覧'!$A$5:$A$54,0)),""))</f>
        <v/>
      </c>
      <c r="M138" s="18">
        <f>IF(AND(ISNUMBER($E138),ISNUMBER($L138),$L138&gt;0),IF(DAY($E138)&gt;DAY(DATE(YEAR($E138),MONTH($E138)+$L138+1,0)),DATE(YEAR($E138),MONTH($E138)+$L138+1,0),DATE(YEAR($E138),MONTH($E138)+$L138,DAY($E138))-1),"")</f>
        <v/>
      </c>
      <c r="N138" s="6">
        <f>IF($B138&amp;$D138&amp;$E138="","",IF($M138="","入力不足",IF($M138&gt;=TODAY(),"期間内の目安","期限切れの目安")))</f>
        <v/>
      </c>
      <c r="O138" s="6">
        <f>IF($D138="","",IF(SUMPRODUCT(--($D$5:$D$1004=$D138))&gt;1,"重複あり",""))</f>
        <v/>
      </c>
      <c r="P138" s="12"/>
    </row>
    <row r="139" spans="1:16">
      <c r="A139" s="15"/>
      <c r="B139" s="11"/>
      <c r="C139" s="16">
        <f>IF($B139="","",IFERROR(INDEX('製品一覧'!$B$5:$B$54,MATCH($B139,'製品一覧'!$A$5:$A$54,0)),"型番が未登録"))</f>
        <v/>
      </c>
      <c r="D139" s="11"/>
      <c r="E139" s="15"/>
      <c r="F139" s="12"/>
      <c r="G139" s="12"/>
      <c r="H139" s="12"/>
      <c r="I139" s="11"/>
      <c r="J139" s="12"/>
      <c r="K139" s="12"/>
      <c r="L139" s="17">
        <f>IF($B139="","",IFERROR(INDEX('製品一覧'!$C$5:$C$54,MATCH($B139,'製品一覧'!$A$5:$A$54,0)),""))</f>
        <v/>
      </c>
      <c r="M139" s="18">
        <f>IF(AND(ISNUMBER($E139),ISNUMBER($L139),$L139&gt;0),IF(DAY($E139)&gt;DAY(DATE(YEAR($E139),MONTH($E139)+$L139+1,0)),DATE(YEAR($E139),MONTH($E139)+$L139+1,0),DATE(YEAR($E139),MONTH($E139)+$L139,DAY($E139))-1),"")</f>
        <v/>
      </c>
      <c r="N139" s="6">
        <f>IF($B139&amp;$D139&amp;$E139="","",IF($M139="","入力不足",IF($M139&gt;=TODAY(),"期間内の目安","期限切れの目安")))</f>
        <v/>
      </c>
      <c r="O139" s="6">
        <f>IF($D139="","",IF(SUMPRODUCT(--($D$5:$D$1004=$D139))&gt;1,"重複あり",""))</f>
        <v/>
      </c>
      <c r="P139" s="12"/>
    </row>
    <row r="140" spans="1:16">
      <c r="A140" s="15"/>
      <c r="B140" s="11"/>
      <c r="C140" s="16">
        <f>IF($B140="","",IFERROR(INDEX('製品一覧'!$B$5:$B$54,MATCH($B140,'製品一覧'!$A$5:$A$54,0)),"型番が未登録"))</f>
        <v/>
      </c>
      <c r="D140" s="11"/>
      <c r="E140" s="15"/>
      <c r="F140" s="12"/>
      <c r="G140" s="12"/>
      <c r="H140" s="12"/>
      <c r="I140" s="11"/>
      <c r="J140" s="12"/>
      <c r="K140" s="12"/>
      <c r="L140" s="17">
        <f>IF($B140="","",IFERROR(INDEX('製品一覧'!$C$5:$C$54,MATCH($B140,'製品一覧'!$A$5:$A$54,0)),""))</f>
        <v/>
      </c>
      <c r="M140" s="18">
        <f>IF(AND(ISNUMBER($E140),ISNUMBER($L140),$L140&gt;0),IF(DAY($E140)&gt;DAY(DATE(YEAR($E140),MONTH($E140)+$L140+1,0)),DATE(YEAR($E140),MONTH($E140)+$L140+1,0),DATE(YEAR($E140),MONTH($E140)+$L140,DAY($E140))-1),"")</f>
        <v/>
      </c>
      <c r="N140" s="6">
        <f>IF($B140&amp;$D140&amp;$E140="","",IF($M140="","入力不足",IF($M140&gt;=TODAY(),"期間内の目安","期限切れの目安")))</f>
        <v/>
      </c>
      <c r="O140" s="6">
        <f>IF($D140="","",IF(SUMPRODUCT(--($D$5:$D$1004=$D140))&gt;1,"重複あり",""))</f>
        <v/>
      </c>
      <c r="P140" s="12"/>
    </row>
    <row r="141" spans="1:16">
      <c r="A141" s="15"/>
      <c r="B141" s="11"/>
      <c r="C141" s="16">
        <f>IF($B141="","",IFERROR(INDEX('製品一覧'!$B$5:$B$54,MATCH($B141,'製品一覧'!$A$5:$A$54,0)),"型番が未登録"))</f>
        <v/>
      </c>
      <c r="D141" s="11"/>
      <c r="E141" s="15"/>
      <c r="F141" s="12"/>
      <c r="G141" s="12"/>
      <c r="H141" s="12"/>
      <c r="I141" s="11"/>
      <c r="J141" s="12"/>
      <c r="K141" s="12"/>
      <c r="L141" s="17">
        <f>IF($B141="","",IFERROR(INDEX('製品一覧'!$C$5:$C$54,MATCH($B141,'製品一覧'!$A$5:$A$54,0)),""))</f>
        <v/>
      </c>
      <c r="M141" s="18">
        <f>IF(AND(ISNUMBER($E141),ISNUMBER($L141),$L141&gt;0),IF(DAY($E141)&gt;DAY(DATE(YEAR($E141),MONTH($E141)+$L141+1,0)),DATE(YEAR($E141),MONTH($E141)+$L141+1,0),DATE(YEAR($E141),MONTH($E141)+$L141,DAY($E141))-1),"")</f>
        <v/>
      </c>
      <c r="N141" s="6">
        <f>IF($B141&amp;$D141&amp;$E141="","",IF($M141="","入力不足",IF($M141&gt;=TODAY(),"期間内の目安","期限切れの目安")))</f>
        <v/>
      </c>
      <c r="O141" s="6">
        <f>IF($D141="","",IF(SUMPRODUCT(--($D$5:$D$1004=$D141))&gt;1,"重複あり",""))</f>
        <v/>
      </c>
      <c r="P141" s="12"/>
    </row>
    <row r="142" spans="1:16">
      <c r="A142" s="15"/>
      <c r="B142" s="11"/>
      <c r="C142" s="16">
        <f>IF($B142="","",IFERROR(INDEX('製品一覧'!$B$5:$B$54,MATCH($B142,'製品一覧'!$A$5:$A$54,0)),"型番が未登録"))</f>
        <v/>
      </c>
      <c r="D142" s="11"/>
      <c r="E142" s="15"/>
      <c r="F142" s="12"/>
      <c r="G142" s="12"/>
      <c r="H142" s="12"/>
      <c r="I142" s="11"/>
      <c r="J142" s="12"/>
      <c r="K142" s="12"/>
      <c r="L142" s="17">
        <f>IF($B142="","",IFERROR(INDEX('製品一覧'!$C$5:$C$54,MATCH($B142,'製品一覧'!$A$5:$A$54,0)),""))</f>
        <v/>
      </c>
      <c r="M142" s="18">
        <f>IF(AND(ISNUMBER($E142),ISNUMBER($L142),$L142&gt;0),IF(DAY($E142)&gt;DAY(DATE(YEAR($E142),MONTH($E142)+$L142+1,0)),DATE(YEAR($E142),MONTH($E142)+$L142+1,0),DATE(YEAR($E142),MONTH($E142)+$L142,DAY($E142))-1),"")</f>
        <v/>
      </c>
      <c r="N142" s="6">
        <f>IF($B142&amp;$D142&amp;$E142="","",IF($M142="","入力不足",IF($M142&gt;=TODAY(),"期間内の目安","期限切れの目安")))</f>
        <v/>
      </c>
      <c r="O142" s="6">
        <f>IF($D142="","",IF(SUMPRODUCT(--($D$5:$D$1004=$D142))&gt;1,"重複あり",""))</f>
        <v/>
      </c>
      <c r="P142" s="12"/>
    </row>
    <row r="143" spans="1:16">
      <c r="A143" s="15"/>
      <c r="B143" s="11"/>
      <c r="C143" s="16">
        <f>IF($B143="","",IFERROR(INDEX('製品一覧'!$B$5:$B$54,MATCH($B143,'製品一覧'!$A$5:$A$54,0)),"型番が未登録"))</f>
        <v/>
      </c>
      <c r="D143" s="11"/>
      <c r="E143" s="15"/>
      <c r="F143" s="12"/>
      <c r="G143" s="12"/>
      <c r="H143" s="12"/>
      <c r="I143" s="11"/>
      <c r="J143" s="12"/>
      <c r="K143" s="12"/>
      <c r="L143" s="17">
        <f>IF($B143="","",IFERROR(INDEX('製品一覧'!$C$5:$C$54,MATCH($B143,'製品一覧'!$A$5:$A$54,0)),""))</f>
        <v/>
      </c>
      <c r="M143" s="18">
        <f>IF(AND(ISNUMBER($E143),ISNUMBER($L143),$L143&gt;0),IF(DAY($E143)&gt;DAY(DATE(YEAR($E143),MONTH($E143)+$L143+1,0)),DATE(YEAR($E143),MONTH($E143)+$L143+1,0),DATE(YEAR($E143),MONTH($E143)+$L143,DAY($E143))-1),"")</f>
        <v/>
      </c>
      <c r="N143" s="6">
        <f>IF($B143&amp;$D143&amp;$E143="","",IF($M143="","入力不足",IF($M143&gt;=TODAY(),"期間内の目安","期限切れの目安")))</f>
        <v/>
      </c>
      <c r="O143" s="6">
        <f>IF($D143="","",IF(SUMPRODUCT(--($D$5:$D$1004=$D143))&gt;1,"重複あり",""))</f>
        <v/>
      </c>
      <c r="P143" s="12"/>
    </row>
    <row r="144" spans="1:16">
      <c r="A144" s="15"/>
      <c r="B144" s="11"/>
      <c r="C144" s="16">
        <f>IF($B144="","",IFERROR(INDEX('製品一覧'!$B$5:$B$54,MATCH($B144,'製品一覧'!$A$5:$A$54,0)),"型番が未登録"))</f>
        <v/>
      </c>
      <c r="D144" s="11"/>
      <c r="E144" s="15"/>
      <c r="F144" s="12"/>
      <c r="G144" s="12"/>
      <c r="H144" s="12"/>
      <c r="I144" s="11"/>
      <c r="J144" s="12"/>
      <c r="K144" s="12"/>
      <c r="L144" s="17">
        <f>IF($B144="","",IFERROR(INDEX('製品一覧'!$C$5:$C$54,MATCH($B144,'製品一覧'!$A$5:$A$54,0)),""))</f>
        <v/>
      </c>
      <c r="M144" s="18">
        <f>IF(AND(ISNUMBER($E144),ISNUMBER($L144),$L144&gt;0),IF(DAY($E144)&gt;DAY(DATE(YEAR($E144),MONTH($E144)+$L144+1,0)),DATE(YEAR($E144),MONTH($E144)+$L144+1,0),DATE(YEAR($E144),MONTH($E144)+$L144,DAY($E144))-1),"")</f>
        <v/>
      </c>
      <c r="N144" s="6">
        <f>IF($B144&amp;$D144&amp;$E144="","",IF($M144="","入力不足",IF($M144&gt;=TODAY(),"期間内の目安","期限切れの目安")))</f>
        <v/>
      </c>
      <c r="O144" s="6">
        <f>IF($D144="","",IF(SUMPRODUCT(--($D$5:$D$1004=$D144))&gt;1,"重複あり",""))</f>
        <v/>
      </c>
      <c r="P144" s="12"/>
    </row>
    <row r="145" spans="1:16">
      <c r="A145" s="15"/>
      <c r="B145" s="11"/>
      <c r="C145" s="16">
        <f>IF($B145="","",IFERROR(INDEX('製品一覧'!$B$5:$B$54,MATCH($B145,'製品一覧'!$A$5:$A$54,0)),"型番が未登録"))</f>
        <v/>
      </c>
      <c r="D145" s="11"/>
      <c r="E145" s="15"/>
      <c r="F145" s="12"/>
      <c r="G145" s="12"/>
      <c r="H145" s="12"/>
      <c r="I145" s="11"/>
      <c r="J145" s="12"/>
      <c r="K145" s="12"/>
      <c r="L145" s="17">
        <f>IF($B145="","",IFERROR(INDEX('製品一覧'!$C$5:$C$54,MATCH($B145,'製品一覧'!$A$5:$A$54,0)),""))</f>
        <v/>
      </c>
      <c r="M145" s="18">
        <f>IF(AND(ISNUMBER($E145),ISNUMBER($L145),$L145&gt;0),IF(DAY($E145)&gt;DAY(DATE(YEAR($E145),MONTH($E145)+$L145+1,0)),DATE(YEAR($E145),MONTH($E145)+$L145+1,0),DATE(YEAR($E145),MONTH($E145)+$L145,DAY($E145))-1),"")</f>
        <v/>
      </c>
      <c r="N145" s="6">
        <f>IF($B145&amp;$D145&amp;$E145="","",IF($M145="","入力不足",IF($M145&gt;=TODAY(),"期間内の目安","期限切れの目安")))</f>
        <v/>
      </c>
      <c r="O145" s="6">
        <f>IF($D145="","",IF(SUMPRODUCT(--($D$5:$D$1004=$D145))&gt;1,"重複あり",""))</f>
        <v/>
      </c>
      <c r="P145" s="12"/>
    </row>
    <row r="146" spans="1:16">
      <c r="A146" s="15"/>
      <c r="B146" s="11"/>
      <c r="C146" s="16">
        <f>IF($B146="","",IFERROR(INDEX('製品一覧'!$B$5:$B$54,MATCH($B146,'製品一覧'!$A$5:$A$54,0)),"型番が未登録"))</f>
        <v/>
      </c>
      <c r="D146" s="11"/>
      <c r="E146" s="15"/>
      <c r="F146" s="12"/>
      <c r="G146" s="12"/>
      <c r="H146" s="12"/>
      <c r="I146" s="11"/>
      <c r="J146" s="12"/>
      <c r="K146" s="12"/>
      <c r="L146" s="17">
        <f>IF($B146="","",IFERROR(INDEX('製品一覧'!$C$5:$C$54,MATCH($B146,'製品一覧'!$A$5:$A$54,0)),""))</f>
        <v/>
      </c>
      <c r="M146" s="18">
        <f>IF(AND(ISNUMBER($E146),ISNUMBER($L146),$L146&gt;0),IF(DAY($E146)&gt;DAY(DATE(YEAR($E146),MONTH($E146)+$L146+1,0)),DATE(YEAR($E146),MONTH($E146)+$L146+1,0),DATE(YEAR($E146),MONTH($E146)+$L146,DAY($E146))-1),"")</f>
        <v/>
      </c>
      <c r="N146" s="6">
        <f>IF($B146&amp;$D146&amp;$E146="","",IF($M146="","入力不足",IF($M146&gt;=TODAY(),"期間内の目安","期限切れの目安")))</f>
        <v/>
      </c>
      <c r="O146" s="6">
        <f>IF($D146="","",IF(SUMPRODUCT(--($D$5:$D$1004=$D146))&gt;1,"重複あり",""))</f>
        <v/>
      </c>
      <c r="P146" s="12"/>
    </row>
    <row r="147" spans="1:16">
      <c r="A147" s="15"/>
      <c r="B147" s="11"/>
      <c r="C147" s="16">
        <f>IF($B147="","",IFERROR(INDEX('製品一覧'!$B$5:$B$54,MATCH($B147,'製品一覧'!$A$5:$A$54,0)),"型番が未登録"))</f>
        <v/>
      </c>
      <c r="D147" s="11"/>
      <c r="E147" s="15"/>
      <c r="F147" s="12"/>
      <c r="G147" s="12"/>
      <c r="H147" s="12"/>
      <c r="I147" s="11"/>
      <c r="J147" s="12"/>
      <c r="K147" s="12"/>
      <c r="L147" s="17">
        <f>IF($B147="","",IFERROR(INDEX('製品一覧'!$C$5:$C$54,MATCH($B147,'製品一覧'!$A$5:$A$54,0)),""))</f>
        <v/>
      </c>
      <c r="M147" s="18">
        <f>IF(AND(ISNUMBER($E147),ISNUMBER($L147),$L147&gt;0),IF(DAY($E147)&gt;DAY(DATE(YEAR($E147),MONTH($E147)+$L147+1,0)),DATE(YEAR($E147),MONTH($E147)+$L147+1,0),DATE(YEAR($E147),MONTH($E147)+$L147,DAY($E147))-1),"")</f>
        <v/>
      </c>
      <c r="N147" s="6">
        <f>IF($B147&amp;$D147&amp;$E147="","",IF($M147="","入力不足",IF($M147&gt;=TODAY(),"期間内の目安","期限切れの目安")))</f>
        <v/>
      </c>
      <c r="O147" s="6">
        <f>IF($D147="","",IF(SUMPRODUCT(--($D$5:$D$1004=$D147))&gt;1,"重複あり",""))</f>
        <v/>
      </c>
      <c r="P147" s="12"/>
    </row>
    <row r="148" spans="1:16">
      <c r="A148" s="15"/>
      <c r="B148" s="11"/>
      <c r="C148" s="16">
        <f>IF($B148="","",IFERROR(INDEX('製品一覧'!$B$5:$B$54,MATCH($B148,'製品一覧'!$A$5:$A$54,0)),"型番が未登録"))</f>
        <v/>
      </c>
      <c r="D148" s="11"/>
      <c r="E148" s="15"/>
      <c r="F148" s="12"/>
      <c r="G148" s="12"/>
      <c r="H148" s="12"/>
      <c r="I148" s="11"/>
      <c r="J148" s="12"/>
      <c r="K148" s="12"/>
      <c r="L148" s="17">
        <f>IF($B148="","",IFERROR(INDEX('製品一覧'!$C$5:$C$54,MATCH($B148,'製品一覧'!$A$5:$A$54,0)),""))</f>
        <v/>
      </c>
      <c r="M148" s="18">
        <f>IF(AND(ISNUMBER($E148),ISNUMBER($L148),$L148&gt;0),IF(DAY($E148)&gt;DAY(DATE(YEAR($E148),MONTH($E148)+$L148+1,0)),DATE(YEAR($E148),MONTH($E148)+$L148+1,0),DATE(YEAR($E148),MONTH($E148)+$L148,DAY($E148))-1),"")</f>
        <v/>
      </c>
      <c r="N148" s="6">
        <f>IF($B148&amp;$D148&amp;$E148="","",IF($M148="","入力不足",IF($M148&gt;=TODAY(),"期間内の目安","期限切れの目安")))</f>
        <v/>
      </c>
      <c r="O148" s="6">
        <f>IF($D148="","",IF(SUMPRODUCT(--($D$5:$D$1004=$D148))&gt;1,"重複あり",""))</f>
        <v/>
      </c>
      <c r="P148" s="12"/>
    </row>
    <row r="149" spans="1:16">
      <c r="A149" s="15"/>
      <c r="B149" s="11"/>
      <c r="C149" s="16">
        <f>IF($B149="","",IFERROR(INDEX('製品一覧'!$B$5:$B$54,MATCH($B149,'製品一覧'!$A$5:$A$54,0)),"型番が未登録"))</f>
        <v/>
      </c>
      <c r="D149" s="11"/>
      <c r="E149" s="15"/>
      <c r="F149" s="12"/>
      <c r="G149" s="12"/>
      <c r="H149" s="12"/>
      <c r="I149" s="11"/>
      <c r="J149" s="12"/>
      <c r="K149" s="12"/>
      <c r="L149" s="17">
        <f>IF($B149="","",IFERROR(INDEX('製品一覧'!$C$5:$C$54,MATCH($B149,'製品一覧'!$A$5:$A$54,0)),""))</f>
        <v/>
      </c>
      <c r="M149" s="18">
        <f>IF(AND(ISNUMBER($E149),ISNUMBER($L149),$L149&gt;0),IF(DAY($E149)&gt;DAY(DATE(YEAR($E149),MONTH($E149)+$L149+1,0)),DATE(YEAR($E149),MONTH($E149)+$L149+1,0),DATE(YEAR($E149),MONTH($E149)+$L149,DAY($E149))-1),"")</f>
        <v/>
      </c>
      <c r="N149" s="6">
        <f>IF($B149&amp;$D149&amp;$E149="","",IF($M149="","入力不足",IF($M149&gt;=TODAY(),"期間内の目安","期限切れの目安")))</f>
        <v/>
      </c>
      <c r="O149" s="6">
        <f>IF($D149="","",IF(SUMPRODUCT(--($D$5:$D$1004=$D149))&gt;1,"重複あり",""))</f>
        <v/>
      </c>
      <c r="P149" s="12"/>
    </row>
    <row r="150" spans="1:16">
      <c r="A150" s="15"/>
      <c r="B150" s="11"/>
      <c r="C150" s="16">
        <f>IF($B150="","",IFERROR(INDEX('製品一覧'!$B$5:$B$54,MATCH($B150,'製品一覧'!$A$5:$A$54,0)),"型番が未登録"))</f>
        <v/>
      </c>
      <c r="D150" s="11"/>
      <c r="E150" s="15"/>
      <c r="F150" s="12"/>
      <c r="G150" s="12"/>
      <c r="H150" s="12"/>
      <c r="I150" s="11"/>
      <c r="J150" s="12"/>
      <c r="K150" s="12"/>
      <c r="L150" s="17">
        <f>IF($B150="","",IFERROR(INDEX('製品一覧'!$C$5:$C$54,MATCH($B150,'製品一覧'!$A$5:$A$54,0)),""))</f>
        <v/>
      </c>
      <c r="M150" s="18">
        <f>IF(AND(ISNUMBER($E150),ISNUMBER($L150),$L150&gt;0),IF(DAY($E150)&gt;DAY(DATE(YEAR($E150),MONTH($E150)+$L150+1,0)),DATE(YEAR($E150),MONTH($E150)+$L150+1,0),DATE(YEAR($E150),MONTH($E150)+$L150,DAY($E150))-1),"")</f>
        <v/>
      </c>
      <c r="N150" s="6">
        <f>IF($B150&amp;$D150&amp;$E150="","",IF($M150="","入力不足",IF($M150&gt;=TODAY(),"期間内の目安","期限切れの目安")))</f>
        <v/>
      </c>
      <c r="O150" s="6">
        <f>IF($D150="","",IF(SUMPRODUCT(--($D$5:$D$1004=$D150))&gt;1,"重複あり",""))</f>
        <v/>
      </c>
      <c r="P150" s="12"/>
    </row>
    <row r="151" spans="1:16">
      <c r="A151" s="15"/>
      <c r="B151" s="11"/>
      <c r="C151" s="16">
        <f>IF($B151="","",IFERROR(INDEX('製品一覧'!$B$5:$B$54,MATCH($B151,'製品一覧'!$A$5:$A$54,0)),"型番が未登録"))</f>
        <v/>
      </c>
      <c r="D151" s="11"/>
      <c r="E151" s="15"/>
      <c r="F151" s="12"/>
      <c r="G151" s="12"/>
      <c r="H151" s="12"/>
      <c r="I151" s="11"/>
      <c r="J151" s="12"/>
      <c r="K151" s="12"/>
      <c r="L151" s="17">
        <f>IF($B151="","",IFERROR(INDEX('製品一覧'!$C$5:$C$54,MATCH($B151,'製品一覧'!$A$5:$A$54,0)),""))</f>
        <v/>
      </c>
      <c r="M151" s="18">
        <f>IF(AND(ISNUMBER($E151),ISNUMBER($L151),$L151&gt;0),IF(DAY($E151)&gt;DAY(DATE(YEAR($E151),MONTH($E151)+$L151+1,0)),DATE(YEAR($E151),MONTH($E151)+$L151+1,0),DATE(YEAR($E151),MONTH($E151)+$L151,DAY($E151))-1),"")</f>
        <v/>
      </c>
      <c r="N151" s="6">
        <f>IF($B151&amp;$D151&amp;$E151="","",IF($M151="","入力不足",IF($M151&gt;=TODAY(),"期間内の目安","期限切れの目安")))</f>
        <v/>
      </c>
      <c r="O151" s="6">
        <f>IF($D151="","",IF(SUMPRODUCT(--($D$5:$D$1004=$D151))&gt;1,"重複あり",""))</f>
        <v/>
      </c>
      <c r="P151" s="12"/>
    </row>
    <row r="152" spans="1:16">
      <c r="A152" s="15"/>
      <c r="B152" s="11"/>
      <c r="C152" s="16">
        <f>IF($B152="","",IFERROR(INDEX('製品一覧'!$B$5:$B$54,MATCH($B152,'製品一覧'!$A$5:$A$54,0)),"型番が未登録"))</f>
        <v/>
      </c>
      <c r="D152" s="11"/>
      <c r="E152" s="15"/>
      <c r="F152" s="12"/>
      <c r="G152" s="12"/>
      <c r="H152" s="12"/>
      <c r="I152" s="11"/>
      <c r="J152" s="12"/>
      <c r="K152" s="12"/>
      <c r="L152" s="17">
        <f>IF($B152="","",IFERROR(INDEX('製品一覧'!$C$5:$C$54,MATCH($B152,'製品一覧'!$A$5:$A$54,0)),""))</f>
        <v/>
      </c>
      <c r="M152" s="18">
        <f>IF(AND(ISNUMBER($E152),ISNUMBER($L152),$L152&gt;0),IF(DAY($E152)&gt;DAY(DATE(YEAR($E152),MONTH($E152)+$L152+1,0)),DATE(YEAR($E152),MONTH($E152)+$L152+1,0),DATE(YEAR($E152),MONTH($E152)+$L152,DAY($E152))-1),"")</f>
        <v/>
      </c>
      <c r="N152" s="6">
        <f>IF($B152&amp;$D152&amp;$E152="","",IF($M152="","入力不足",IF($M152&gt;=TODAY(),"期間内の目安","期限切れの目安")))</f>
        <v/>
      </c>
      <c r="O152" s="6">
        <f>IF($D152="","",IF(SUMPRODUCT(--($D$5:$D$1004=$D152))&gt;1,"重複あり",""))</f>
        <v/>
      </c>
      <c r="P152" s="12"/>
    </row>
    <row r="153" spans="1:16">
      <c r="A153" s="15"/>
      <c r="B153" s="11"/>
      <c r="C153" s="16">
        <f>IF($B153="","",IFERROR(INDEX('製品一覧'!$B$5:$B$54,MATCH($B153,'製品一覧'!$A$5:$A$54,0)),"型番が未登録"))</f>
        <v/>
      </c>
      <c r="D153" s="11"/>
      <c r="E153" s="15"/>
      <c r="F153" s="12"/>
      <c r="G153" s="12"/>
      <c r="H153" s="12"/>
      <c r="I153" s="11"/>
      <c r="J153" s="12"/>
      <c r="K153" s="12"/>
      <c r="L153" s="17">
        <f>IF($B153="","",IFERROR(INDEX('製品一覧'!$C$5:$C$54,MATCH($B153,'製品一覧'!$A$5:$A$54,0)),""))</f>
        <v/>
      </c>
      <c r="M153" s="18">
        <f>IF(AND(ISNUMBER($E153),ISNUMBER($L153),$L153&gt;0),IF(DAY($E153)&gt;DAY(DATE(YEAR($E153),MONTH($E153)+$L153+1,0)),DATE(YEAR($E153),MONTH($E153)+$L153+1,0),DATE(YEAR($E153),MONTH($E153)+$L153,DAY($E153))-1),"")</f>
        <v/>
      </c>
      <c r="N153" s="6">
        <f>IF($B153&amp;$D153&amp;$E153="","",IF($M153="","入力不足",IF($M153&gt;=TODAY(),"期間内の目安","期限切れの目安")))</f>
        <v/>
      </c>
      <c r="O153" s="6">
        <f>IF($D153="","",IF(SUMPRODUCT(--($D$5:$D$1004=$D153))&gt;1,"重複あり",""))</f>
        <v/>
      </c>
      <c r="P153" s="12"/>
    </row>
    <row r="154" spans="1:16">
      <c r="A154" s="15"/>
      <c r="B154" s="11"/>
      <c r="C154" s="16">
        <f>IF($B154="","",IFERROR(INDEX('製品一覧'!$B$5:$B$54,MATCH($B154,'製品一覧'!$A$5:$A$54,0)),"型番が未登録"))</f>
        <v/>
      </c>
      <c r="D154" s="11"/>
      <c r="E154" s="15"/>
      <c r="F154" s="12"/>
      <c r="G154" s="12"/>
      <c r="H154" s="12"/>
      <c r="I154" s="11"/>
      <c r="J154" s="12"/>
      <c r="K154" s="12"/>
      <c r="L154" s="17">
        <f>IF($B154="","",IFERROR(INDEX('製品一覧'!$C$5:$C$54,MATCH($B154,'製品一覧'!$A$5:$A$54,0)),""))</f>
        <v/>
      </c>
      <c r="M154" s="18">
        <f>IF(AND(ISNUMBER($E154),ISNUMBER($L154),$L154&gt;0),IF(DAY($E154)&gt;DAY(DATE(YEAR($E154),MONTH($E154)+$L154+1,0)),DATE(YEAR($E154),MONTH($E154)+$L154+1,0),DATE(YEAR($E154),MONTH($E154)+$L154,DAY($E154))-1),"")</f>
        <v/>
      </c>
      <c r="N154" s="6">
        <f>IF($B154&amp;$D154&amp;$E154="","",IF($M154="","入力不足",IF($M154&gt;=TODAY(),"期間内の目安","期限切れの目安")))</f>
        <v/>
      </c>
      <c r="O154" s="6">
        <f>IF($D154="","",IF(SUMPRODUCT(--($D$5:$D$1004=$D154))&gt;1,"重複あり",""))</f>
        <v/>
      </c>
      <c r="P154" s="12"/>
    </row>
    <row r="155" spans="1:16">
      <c r="A155" s="15"/>
      <c r="B155" s="11"/>
      <c r="C155" s="16">
        <f>IF($B155="","",IFERROR(INDEX('製品一覧'!$B$5:$B$54,MATCH($B155,'製品一覧'!$A$5:$A$54,0)),"型番が未登録"))</f>
        <v/>
      </c>
      <c r="D155" s="11"/>
      <c r="E155" s="15"/>
      <c r="F155" s="12"/>
      <c r="G155" s="12"/>
      <c r="H155" s="12"/>
      <c r="I155" s="11"/>
      <c r="J155" s="12"/>
      <c r="K155" s="12"/>
      <c r="L155" s="17">
        <f>IF($B155="","",IFERROR(INDEX('製品一覧'!$C$5:$C$54,MATCH($B155,'製品一覧'!$A$5:$A$54,0)),""))</f>
        <v/>
      </c>
      <c r="M155" s="18">
        <f>IF(AND(ISNUMBER($E155),ISNUMBER($L155),$L155&gt;0),IF(DAY($E155)&gt;DAY(DATE(YEAR($E155),MONTH($E155)+$L155+1,0)),DATE(YEAR($E155),MONTH($E155)+$L155+1,0),DATE(YEAR($E155),MONTH($E155)+$L155,DAY($E155))-1),"")</f>
        <v/>
      </c>
      <c r="N155" s="6">
        <f>IF($B155&amp;$D155&amp;$E155="","",IF($M155="","入力不足",IF($M155&gt;=TODAY(),"期間内の目安","期限切れの目安")))</f>
        <v/>
      </c>
      <c r="O155" s="6">
        <f>IF($D155="","",IF(SUMPRODUCT(--($D$5:$D$1004=$D155))&gt;1,"重複あり",""))</f>
        <v/>
      </c>
      <c r="P155" s="12"/>
    </row>
    <row r="156" spans="1:16">
      <c r="A156" s="15"/>
      <c r="B156" s="11"/>
      <c r="C156" s="16">
        <f>IF($B156="","",IFERROR(INDEX('製品一覧'!$B$5:$B$54,MATCH($B156,'製品一覧'!$A$5:$A$54,0)),"型番が未登録"))</f>
        <v/>
      </c>
      <c r="D156" s="11"/>
      <c r="E156" s="15"/>
      <c r="F156" s="12"/>
      <c r="G156" s="12"/>
      <c r="H156" s="12"/>
      <c r="I156" s="11"/>
      <c r="J156" s="12"/>
      <c r="K156" s="12"/>
      <c r="L156" s="17">
        <f>IF($B156="","",IFERROR(INDEX('製品一覧'!$C$5:$C$54,MATCH($B156,'製品一覧'!$A$5:$A$54,0)),""))</f>
        <v/>
      </c>
      <c r="M156" s="18">
        <f>IF(AND(ISNUMBER($E156),ISNUMBER($L156),$L156&gt;0),IF(DAY($E156)&gt;DAY(DATE(YEAR($E156),MONTH($E156)+$L156+1,0)),DATE(YEAR($E156),MONTH($E156)+$L156+1,0),DATE(YEAR($E156),MONTH($E156)+$L156,DAY($E156))-1),"")</f>
        <v/>
      </c>
      <c r="N156" s="6">
        <f>IF($B156&amp;$D156&amp;$E156="","",IF($M156="","入力不足",IF($M156&gt;=TODAY(),"期間内の目安","期限切れの目安")))</f>
        <v/>
      </c>
      <c r="O156" s="6">
        <f>IF($D156="","",IF(SUMPRODUCT(--($D$5:$D$1004=$D156))&gt;1,"重複あり",""))</f>
        <v/>
      </c>
      <c r="P156" s="12"/>
    </row>
    <row r="157" spans="1:16">
      <c r="A157" s="15"/>
      <c r="B157" s="11"/>
      <c r="C157" s="16">
        <f>IF($B157="","",IFERROR(INDEX('製品一覧'!$B$5:$B$54,MATCH($B157,'製品一覧'!$A$5:$A$54,0)),"型番が未登録"))</f>
        <v/>
      </c>
      <c r="D157" s="11"/>
      <c r="E157" s="15"/>
      <c r="F157" s="12"/>
      <c r="G157" s="12"/>
      <c r="H157" s="12"/>
      <c r="I157" s="11"/>
      <c r="J157" s="12"/>
      <c r="K157" s="12"/>
      <c r="L157" s="17">
        <f>IF($B157="","",IFERROR(INDEX('製品一覧'!$C$5:$C$54,MATCH($B157,'製品一覧'!$A$5:$A$54,0)),""))</f>
        <v/>
      </c>
      <c r="M157" s="18">
        <f>IF(AND(ISNUMBER($E157),ISNUMBER($L157),$L157&gt;0),IF(DAY($E157)&gt;DAY(DATE(YEAR($E157),MONTH($E157)+$L157+1,0)),DATE(YEAR($E157),MONTH($E157)+$L157+1,0),DATE(YEAR($E157),MONTH($E157)+$L157,DAY($E157))-1),"")</f>
        <v/>
      </c>
      <c r="N157" s="6">
        <f>IF($B157&amp;$D157&amp;$E157="","",IF($M157="","入力不足",IF($M157&gt;=TODAY(),"期間内の目安","期限切れの目安")))</f>
        <v/>
      </c>
      <c r="O157" s="6">
        <f>IF($D157="","",IF(SUMPRODUCT(--($D$5:$D$1004=$D157))&gt;1,"重複あり",""))</f>
        <v/>
      </c>
      <c r="P157" s="12"/>
    </row>
    <row r="158" spans="1:16">
      <c r="A158" s="15"/>
      <c r="B158" s="11"/>
      <c r="C158" s="16">
        <f>IF($B158="","",IFERROR(INDEX('製品一覧'!$B$5:$B$54,MATCH($B158,'製品一覧'!$A$5:$A$54,0)),"型番が未登録"))</f>
        <v/>
      </c>
      <c r="D158" s="11"/>
      <c r="E158" s="15"/>
      <c r="F158" s="12"/>
      <c r="G158" s="12"/>
      <c r="H158" s="12"/>
      <c r="I158" s="11"/>
      <c r="J158" s="12"/>
      <c r="K158" s="12"/>
      <c r="L158" s="17">
        <f>IF($B158="","",IFERROR(INDEX('製品一覧'!$C$5:$C$54,MATCH($B158,'製品一覧'!$A$5:$A$54,0)),""))</f>
        <v/>
      </c>
      <c r="M158" s="18">
        <f>IF(AND(ISNUMBER($E158),ISNUMBER($L158),$L158&gt;0),IF(DAY($E158)&gt;DAY(DATE(YEAR($E158),MONTH($E158)+$L158+1,0)),DATE(YEAR($E158),MONTH($E158)+$L158+1,0),DATE(YEAR($E158),MONTH($E158)+$L158,DAY($E158))-1),"")</f>
        <v/>
      </c>
      <c r="N158" s="6">
        <f>IF($B158&amp;$D158&amp;$E158="","",IF($M158="","入力不足",IF($M158&gt;=TODAY(),"期間内の目安","期限切れの目安")))</f>
        <v/>
      </c>
      <c r="O158" s="6">
        <f>IF($D158="","",IF(SUMPRODUCT(--($D$5:$D$1004=$D158))&gt;1,"重複あり",""))</f>
        <v/>
      </c>
      <c r="P158" s="12"/>
    </row>
    <row r="159" spans="1:16">
      <c r="A159" s="15"/>
      <c r="B159" s="11"/>
      <c r="C159" s="16">
        <f>IF($B159="","",IFERROR(INDEX('製品一覧'!$B$5:$B$54,MATCH($B159,'製品一覧'!$A$5:$A$54,0)),"型番が未登録"))</f>
        <v/>
      </c>
      <c r="D159" s="11"/>
      <c r="E159" s="15"/>
      <c r="F159" s="12"/>
      <c r="G159" s="12"/>
      <c r="H159" s="12"/>
      <c r="I159" s="11"/>
      <c r="J159" s="12"/>
      <c r="K159" s="12"/>
      <c r="L159" s="17">
        <f>IF($B159="","",IFERROR(INDEX('製品一覧'!$C$5:$C$54,MATCH($B159,'製品一覧'!$A$5:$A$54,0)),""))</f>
        <v/>
      </c>
      <c r="M159" s="18">
        <f>IF(AND(ISNUMBER($E159),ISNUMBER($L159),$L159&gt;0),IF(DAY($E159)&gt;DAY(DATE(YEAR($E159),MONTH($E159)+$L159+1,0)),DATE(YEAR($E159),MONTH($E159)+$L159+1,0),DATE(YEAR($E159),MONTH($E159)+$L159,DAY($E159))-1),"")</f>
        <v/>
      </c>
      <c r="N159" s="6">
        <f>IF($B159&amp;$D159&amp;$E159="","",IF($M159="","入力不足",IF($M159&gt;=TODAY(),"期間内の目安","期限切れの目安")))</f>
        <v/>
      </c>
      <c r="O159" s="6">
        <f>IF($D159="","",IF(SUMPRODUCT(--($D$5:$D$1004=$D159))&gt;1,"重複あり",""))</f>
        <v/>
      </c>
      <c r="P159" s="12"/>
    </row>
    <row r="160" spans="1:16">
      <c r="A160" s="15"/>
      <c r="B160" s="11"/>
      <c r="C160" s="16">
        <f>IF($B160="","",IFERROR(INDEX('製品一覧'!$B$5:$B$54,MATCH($B160,'製品一覧'!$A$5:$A$54,0)),"型番が未登録"))</f>
        <v/>
      </c>
      <c r="D160" s="11"/>
      <c r="E160" s="15"/>
      <c r="F160" s="12"/>
      <c r="G160" s="12"/>
      <c r="H160" s="12"/>
      <c r="I160" s="11"/>
      <c r="J160" s="12"/>
      <c r="K160" s="12"/>
      <c r="L160" s="17">
        <f>IF($B160="","",IFERROR(INDEX('製品一覧'!$C$5:$C$54,MATCH($B160,'製品一覧'!$A$5:$A$54,0)),""))</f>
        <v/>
      </c>
      <c r="M160" s="18">
        <f>IF(AND(ISNUMBER($E160),ISNUMBER($L160),$L160&gt;0),IF(DAY($E160)&gt;DAY(DATE(YEAR($E160),MONTH($E160)+$L160+1,0)),DATE(YEAR($E160),MONTH($E160)+$L160+1,0),DATE(YEAR($E160),MONTH($E160)+$L160,DAY($E160))-1),"")</f>
        <v/>
      </c>
      <c r="N160" s="6">
        <f>IF($B160&amp;$D160&amp;$E160="","",IF($M160="","入力不足",IF($M160&gt;=TODAY(),"期間内の目安","期限切れの目安")))</f>
        <v/>
      </c>
      <c r="O160" s="6">
        <f>IF($D160="","",IF(SUMPRODUCT(--($D$5:$D$1004=$D160))&gt;1,"重複あり",""))</f>
        <v/>
      </c>
      <c r="P160" s="12"/>
    </row>
    <row r="161" spans="1:16">
      <c r="A161" s="15"/>
      <c r="B161" s="11"/>
      <c r="C161" s="16">
        <f>IF($B161="","",IFERROR(INDEX('製品一覧'!$B$5:$B$54,MATCH($B161,'製品一覧'!$A$5:$A$54,0)),"型番が未登録"))</f>
        <v/>
      </c>
      <c r="D161" s="11"/>
      <c r="E161" s="15"/>
      <c r="F161" s="12"/>
      <c r="G161" s="12"/>
      <c r="H161" s="12"/>
      <c r="I161" s="11"/>
      <c r="J161" s="12"/>
      <c r="K161" s="12"/>
      <c r="L161" s="17">
        <f>IF($B161="","",IFERROR(INDEX('製品一覧'!$C$5:$C$54,MATCH($B161,'製品一覧'!$A$5:$A$54,0)),""))</f>
        <v/>
      </c>
      <c r="M161" s="18">
        <f>IF(AND(ISNUMBER($E161),ISNUMBER($L161),$L161&gt;0),IF(DAY($E161)&gt;DAY(DATE(YEAR($E161),MONTH($E161)+$L161+1,0)),DATE(YEAR($E161),MONTH($E161)+$L161+1,0),DATE(YEAR($E161),MONTH($E161)+$L161,DAY($E161))-1),"")</f>
        <v/>
      </c>
      <c r="N161" s="6">
        <f>IF($B161&amp;$D161&amp;$E161="","",IF($M161="","入力不足",IF($M161&gt;=TODAY(),"期間内の目安","期限切れの目安")))</f>
        <v/>
      </c>
      <c r="O161" s="6">
        <f>IF($D161="","",IF(SUMPRODUCT(--($D$5:$D$1004=$D161))&gt;1,"重複あり",""))</f>
        <v/>
      </c>
      <c r="P161" s="12"/>
    </row>
    <row r="162" spans="1:16">
      <c r="A162" s="15"/>
      <c r="B162" s="11"/>
      <c r="C162" s="16">
        <f>IF($B162="","",IFERROR(INDEX('製品一覧'!$B$5:$B$54,MATCH($B162,'製品一覧'!$A$5:$A$54,0)),"型番が未登録"))</f>
        <v/>
      </c>
      <c r="D162" s="11"/>
      <c r="E162" s="15"/>
      <c r="F162" s="12"/>
      <c r="G162" s="12"/>
      <c r="H162" s="12"/>
      <c r="I162" s="11"/>
      <c r="J162" s="12"/>
      <c r="K162" s="12"/>
      <c r="L162" s="17">
        <f>IF($B162="","",IFERROR(INDEX('製品一覧'!$C$5:$C$54,MATCH($B162,'製品一覧'!$A$5:$A$54,0)),""))</f>
        <v/>
      </c>
      <c r="M162" s="18">
        <f>IF(AND(ISNUMBER($E162),ISNUMBER($L162),$L162&gt;0),IF(DAY($E162)&gt;DAY(DATE(YEAR($E162),MONTH($E162)+$L162+1,0)),DATE(YEAR($E162),MONTH($E162)+$L162+1,0),DATE(YEAR($E162),MONTH($E162)+$L162,DAY($E162))-1),"")</f>
        <v/>
      </c>
      <c r="N162" s="6">
        <f>IF($B162&amp;$D162&amp;$E162="","",IF($M162="","入力不足",IF($M162&gt;=TODAY(),"期間内の目安","期限切れの目安")))</f>
        <v/>
      </c>
      <c r="O162" s="6">
        <f>IF($D162="","",IF(SUMPRODUCT(--($D$5:$D$1004=$D162))&gt;1,"重複あり",""))</f>
        <v/>
      </c>
      <c r="P162" s="12"/>
    </row>
    <row r="163" spans="1:16">
      <c r="A163" s="15"/>
      <c r="B163" s="11"/>
      <c r="C163" s="16">
        <f>IF($B163="","",IFERROR(INDEX('製品一覧'!$B$5:$B$54,MATCH($B163,'製品一覧'!$A$5:$A$54,0)),"型番が未登録"))</f>
        <v/>
      </c>
      <c r="D163" s="11"/>
      <c r="E163" s="15"/>
      <c r="F163" s="12"/>
      <c r="G163" s="12"/>
      <c r="H163" s="12"/>
      <c r="I163" s="11"/>
      <c r="J163" s="12"/>
      <c r="K163" s="12"/>
      <c r="L163" s="17">
        <f>IF($B163="","",IFERROR(INDEX('製品一覧'!$C$5:$C$54,MATCH($B163,'製品一覧'!$A$5:$A$54,0)),""))</f>
        <v/>
      </c>
      <c r="M163" s="18">
        <f>IF(AND(ISNUMBER($E163),ISNUMBER($L163),$L163&gt;0),IF(DAY($E163)&gt;DAY(DATE(YEAR($E163),MONTH($E163)+$L163+1,0)),DATE(YEAR($E163),MONTH($E163)+$L163+1,0),DATE(YEAR($E163),MONTH($E163)+$L163,DAY($E163))-1),"")</f>
        <v/>
      </c>
      <c r="N163" s="6">
        <f>IF($B163&amp;$D163&amp;$E163="","",IF($M163="","入力不足",IF($M163&gt;=TODAY(),"期間内の目安","期限切れの目安")))</f>
        <v/>
      </c>
      <c r="O163" s="6">
        <f>IF($D163="","",IF(SUMPRODUCT(--($D$5:$D$1004=$D163))&gt;1,"重複あり",""))</f>
        <v/>
      </c>
      <c r="P163" s="12"/>
    </row>
    <row r="164" spans="1:16">
      <c r="A164" s="15"/>
      <c r="B164" s="11"/>
      <c r="C164" s="16">
        <f>IF($B164="","",IFERROR(INDEX('製品一覧'!$B$5:$B$54,MATCH($B164,'製品一覧'!$A$5:$A$54,0)),"型番が未登録"))</f>
        <v/>
      </c>
      <c r="D164" s="11"/>
      <c r="E164" s="15"/>
      <c r="F164" s="12"/>
      <c r="G164" s="12"/>
      <c r="H164" s="12"/>
      <c r="I164" s="11"/>
      <c r="J164" s="12"/>
      <c r="K164" s="12"/>
      <c r="L164" s="17">
        <f>IF($B164="","",IFERROR(INDEX('製品一覧'!$C$5:$C$54,MATCH($B164,'製品一覧'!$A$5:$A$54,0)),""))</f>
        <v/>
      </c>
      <c r="M164" s="18">
        <f>IF(AND(ISNUMBER($E164),ISNUMBER($L164),$L164&gt;0),IF(DAY($E164)&gt;DAY(DATE(YEAR($E164),MONTH($E164)+$L164+1,0)),DATE(YEAR($E164),MONTH($E164)+$L164+1,0),DATE(YEAR($E164),MONTH($E164)+$L164,DAY($E164))-1),"")</f>
        <v/>
      </c>
      <c r="N164" s="6">
        <f>IF($B164&amp;$D164&amp;$E164="","",IF($M164="","入力不足",IF($M164&gt;=TODAY(),"期間内の目安","期限切れの目安")))</f>
        <v/>
      </c>
      <c r="O164" s="6">
        <f>IF($D164="","",IF(SUMPRODUCT(--($D$5:$D$1004=$D164))&gt;1,"重複あり",""))</f>
        <v/>
      </c>
      <c r="P164" s="12"/>
    </row>
    <row r="165" spans="1:16">
      <c r="A165" s="15"/>
      <c r="B165" s="11"/>
      <c r="C165" s="16">
        <f>IF($B165="","",IFERROR(INDEX('製品一覧'!$B$5:$B$54,MATCH($B165,'製品一覧'!$A$5:$A$54,0)),"型番が未登録"))</f>
        <v/>
      </c>
      <c r="D165" s="11"/>
      <c r="E165" s="15"/>
      <c r="F165" s="12"/>
      <c r="G165" s="12"/>
      <c r="H165" s="12"/>
      <c r="I165" s="11"/>
      <c r="J165" s="12"/>
      <c r="K165" s="12"/>
      <c r="L165" s="17">
        <f>IF($B165="","",IFERROR(INDEX('製品一覧'!$C$5:$C$54,MATCH($B165,'製品一覧'!$A$5:$A$54,0)),""))</f>
        <v/>
      </c>
      <c r="M165" s="18">
        <f>IF(AND(ISNUMBER($E165),ISNUMBER($L165),$L165&gt;0),IF(DAY($E165)&gt;DAY(DATE(YEAR($E165),MONTH($E165)+$L165+1,0)),DATE(YEAR($E165),MONTH($E165)+$L165+1,0),DATE(YEAR($E165),MONTH($E165)+$L165,DAY($E165))-1),"")</f>
        <v/>
      </c>
      <c r="N165" s="6">
        <f>IF($B165&amp;$D165&amp;$E165="","",IF($M165="","入力不足",IF($M165&gt;=TODAY(),"期間内の目安","期限切れの目安")))</f>
        <v/>
      </c>
      <c r="O165" s="6">
        <f>IF($D165="","",IF(SUMPRODUCT(--($D$5:$D$1004=$D165))&gt;1,"重複あり",""))</f>
        <v/>
      </c>
      <c r="P165" s="12"/>
    </row>
    <row r="166" spans="1:16">
      <c r="A166" s="15"/>
      <c r="B166" s="11"/>
      <c r="C166" s="16">
        <f>IF($B166="","",IFERROR(INDEX('製品一覧'!$B$5:$B$54,MATCH($B166,'製品一覧'!$A$5:$A$54,0)),"型番が未登録"))</f>
        <v/>
      </c>
      <c r="D166" s="11"/>
      <c r="E166" s="15"/>
      <c r="F166" s="12"/>
      <c r="G166" s="12"/>
      <c r="H166" s="12"/>
      <c r="I166" s="11"/>
      <c r="J166" s="12"/>
      <c r="K166" s="12"/>
      <c r="L166" s="17">
        <f>IF($B166="","",IFERROR(INDEX('製品一覧'!$C$5:$C$54,MATCH($B166,'製品一覧'!$A$5:$A$54,0)),""))</f>
        <v/>
      </c>
      <c r="M166" s="18">
        <f>IF(AND(ISNUMBER($E166),ISNUMBER($L166),$L166&gt;0),IF(DAY($E166)&gt;DAY(DATE(YEAR($E166),MONTH($E166)+$L166+1,0)),DATE(YEAR($E166),MONTH($E166)+$L166+1,0),DATE(YEAR($E166),MONTH($E166)+$L166,DAY($E166))-1),"")</f>
        <v/>
      </c>
      <c r="N166" s="6">
        <f>IF($B166&amp;$D166&amp;$E166="","",IF($M166="","入力不足",IF($M166&gt;=TODAY(),"期間内の目安","期限切れの目安")))</f>
        <v/>
      </c>
      <c r="O166" s="6">
        <f>IF($D166="","",IF(SUMPRODUCT(--($D$5:$D$1004=$D166))&gt;1,"重複あり",""))</f>
        <v/>
      </c>
      <c r="P166" s="12"/>
    </row>
    <row r="167" spans="1:16">
      <c r="A167" s="15"/>
      <c r="B167" s="11"/>
      <c r="C167" s="16">
        <f>IF($B167="","",IFERROR(INDEX('製品一覧'!$B$5:$B$54,MATCH($B167,'製品一覧'!$A$5:$A$54,0)),"型番が未登録"))</f>
        <v/>
      </c>
      <c r="D167" s="11"/>
      <c r="E167" s="15"/>
      <c r="F167" s="12"/>
      <c r="G167" s="12"/>
      <c r="H167" s="12"/>
      <c r="I167" s="11"/>
      <c r="J167" s="12"/>
      <c r="K167" s="12"/>
      <c r="L167" s="17">
        <f>IF($B167="","",IFERROR(INDEX('製品一覧'!$C$5:$C$54,MATCH($B167,'製品一覧'!$A$5:$A$54,0)),""))</f>
        <v/>
      </c>
      <c r="M167" s="18">
        <f>IF(AND(ISNUMBER($E167),ISNUMBER($L167),$L167&gt;0),IF(DAY($E167)&gt;DAY(DATE(YEAR($E167),MONTH($E167)+$L167+1,0)),DATE(YEAR($E167),MONTH($E167)+$L167+1,0),DATE(YEAR($E167),MONTH($E167)+$L167,DAY($E167))-1),"")</f>
        <v/>
      </c>
      <c r="N167" s="6">
        <f>IF($B167&amp;$D167&amp;$E167="","",IF($M167="","入力不足",IF($M167&gt;=TODAY(),"期間内の目安","期限切れの目安")))</f>
        <v/>
      </c>
      <c r="O167" s="6">
        <f>IF($D167="","",IF(SUMPRODUCT(--($D$5:$D$1004=$D167))&gt;1,"重複あり",""))</f>
        <v/>
      </c>
      <c r="P167" s="12"/>
    </row>
    <row r="168" spans="1:16">
      <c r="A168" s="15"/>
      <c r="B168" s="11"/>
      <c r="C168" s="16">
        <f>IF($B168="","",IFERROR(INDEX('製品一覧'!$B$5:$B$54,MATCH($B168,'製品一覧'!$A$5:$A$54,0)),"型番が未登録"))</f>
        <v/>
      </c>
      <c r="D168" s="11"/>
      <c r="E168" s="15"/>
      <c r="F168" s="12"/>
      <c r="G168" s="12"/>
      <c r="H168" s="12"/>
      <c r="I168" s="11"/>
      <c r="J168" s="12"/>
      <c r="K168" s="12"/>
      <c r="L168" s="17">
        <f>IF($B168="","",IFERROR(INDEX('製品一覧'!$C$5:$C$54,MATCH($B168,'製品一覧'!$A$5:$A$54,0)),""))</f>
        <v/>
      </c>
      <c r="M168" s="18">
        <f>IF(AND(ISNUMBER($E168),ISNUMBER($L168),$L168&gt;0),IF(DAY($E168)&gt;DAY(DATE(YEAR($E168),MONTH($E168)+$L168+1,0)),DATE(YEAR($E168),MONTH($E168)+$L168+1,0),DATE(YEAR($E168),MONTH($E168)+$L168,DAY($E168))-1),"")</f>
        <v/>
      </c>
      <c r="N168" s="6">
        <f>IF($B168&amp;$D168&amp;$E168="","",IF($M168="","入力不足",IF($M168&gt;=TODAY(),"期間内の目安","期限切れの目安")))</f>
        <v/>
      </c>
      <c r="O168" s="6">
        <f>IF($D168="","",IF(SUMPRODUCT(--($D$5:$D$1004=$D168))&gt;1,"重複あり",""))</f>
        <v/>
      </c>
      <c r="P168" s="12"/>
    </row>
    <row r="169" spans="1:16">
      <c r="A169" s="15"/>
      <c r="B169" s="11"/>
      <c r="C169" s="16">
        <f>IF($B169="","",IFERROR(INDEX('製品一覧'!$B$5:$B$54,MATCH($B169,'製品一覧'!$A$5:$A$54,0)),"型番が未登録"))</f>
        <v/>
      </c>
      <c r="D169" s="11"/>
      <c r="E169" s="15"/>
      <c r="F169" s="12"/>
      <c r="G169" s="12"/>
      <c r="H169" s="12"/>
      <c r="I169" s="11"/>
      <c r="J169" s="12"/>
      <c r="K169" s="12"/>
      <c r="L169" s="17">
        <f>IF($B169="","",IFERROR(INDEX('製品一覧'!$C$5:$C$54,MATCH($B169,'製品一覧'!$A$5:$A$54,0)),""))</f>
        <v/>
      </c>
      <c r="M169" s="18">
        <f>IF(AND(ISNUMBER($E169),ISNUMBER($L169),$L169&gt;0),IF(DAY($E169)&gt;DAY(DATE(YEAR($E169),MONTH($E169)+$L169+1,0)),DATE(YEAR($E169),MONTH($E169)+$L169+1,0),DATE(YEAR($E169),MONTH($E169)+$L169,DAY($E169))-1),"")</f>
        <v/>
      </c>
      <c r="N169" s="6">
        <f>IF($B169&amp;$D169&amp;$E169="","",IF($M169="","入力不足",IF($M169&gt;=TODAY(),"期間内の目安","期限切れの目安")))</f>
        <v/>
      </c>
      <c r="O169" s="6">
        <f>IF($D169="","",IF(SUMPRODUCT(--($D$5:$D$1004=$D169))&gt;1,"重複あり",""))</f>
        <v/>
      </c>
      <c r="P169" s="12"/>
    </row>
    <row r="170" spans="1:16">
      <c r="A170" s="15"/>
      <c r="B170" s="11"/>
      <c r="C170" s="16">
        <f>IF($B170="","",IFERROR(INDEX('製品一覧'!$B$5:$B$54,MATCH($B170,'製品一覧'!$A$5:$A$54,0)),"型番が未登録"))</f>
        <v/>
      </c>
      <c r="D170" s="11"/>
      <c r="E170" s="15"/>
      <c r="F170" s="12"/>
      <c r="G170" s="12"/>
      <c r="H170" s="12"/>
      <c r="I170" s="11"/>
      <c r="J170" s="12"/>
      <c r="K170" s="12"/>
      <c r="L170" s="17">
        <f>IF($B170="","",IFERROR(INDEX('製品一覧'!$C$5:$C$54,MATCH($B170,'製品一覧'!$A$5:$A$54,0)),""))</f>
        <v/>
      </c>
      <c r="M170" s="18">
        <f>IF(AND(ISNUMBER($E170),ISNUMBER($L170),$L170&gt;0),IF(DAY($E170)&gt;DAY(DATE(YEAR($E170),MONTH($E170)+$L170+1,0)),DATE(YEAR($E170),MONTH($E170)+$L170+1,0),DATE(YEAR($E170),MONTH($E170)+$L170,DAY($E170))-1),"")</f>
        <v/>
      </c>
      <c r="N170" s="6">
        <f>IF($B170&amp;$D170&amp;$E170="","",IF($M170="","入力不足",IF($M170&gt;=TODAY(),"期間内の目安","期限切れの目安")))</f>
        <v/>
      </c>
      <c r="O170" s="6">
        <f>IF($D170="","",IF(SUMPRODUCT(--($D$5:$D$1004=$D170))&gt;1,"重複あり",""))</f>
        <v/>
      </c>
      <c r="P170" s="12"/>
    </row>
    <row r="171" spans="1:16">
      <c r="A171" s="15"/>
      <c r="B171" s="11"/>
      <c r="C171" s="16">
        <f>IF($B171="","",IFERROR(INDEX('製品一覧'!$B$5:$B$54,MATCH($B171,'製品一覧'!$A$5:$A$54,0)),"型番が未登録"))</f>
        <v/>
      </c>
      <c r="D171" s="11"/>
      <c r="E171" s="15"/>
      <c r="F171" s="12"/>
      <c r="G171" s="12"/>
      <c r="H171" s="12"/>
      <c r="I171" s="11"/>
      <c r="J171" s="12"/>
      <c r="K171" s="12"/>
      <c r="L171" s="17">
        <f>IF($B171="","",IFERROR(INDEX('製品一覧'!$C$5:$C$54,MATCH($B171,'製品一覧'!$A$5:$A$54,0)),""))</f>
        <v/>
      </c>
      <c r="M171" s="18">
        <f>IF(AND(ISNUMBER($E171),ISNUMBER($L171),$L171&gt;0),IF(DAY($E171)&gt;DAY(DATE(YEAR($E171),MONTH($E171)+$L171+1,0)),DATE(YEAR($E171),MONTH($E171)+$L171+1,0),DATE(YEAR($E171),MONTH($E171)+$L171,DAY($E171))-1),"")</f>
        <v/>
      </c>
      <c r="N171" s="6">
        <f>IF($B171&amp;$D171&amp;$E171="","",IF($M171="","入力不足",IF($M171&gt;=TODAY(),"期間内の目安","期限切れの目安")))</f>
        <v/>
      </c>
      <c r="O171" s="6">
        <f>IF($D171="","",IF(SUMPRODUCT(--($D$5:$D$1004=$D171))&gt;1,"重複あり",""))</f>
        <v/>
      </c>
      <c r="P171" s="12"/>
    </row>
    <row r="172" spans="1:16">
      <c r="A172" s="15"/>
      <c r="B172" s="11"/>
      <c r="C172" s="16">
        <f>IF($B172="","",IFERROR(INDEX('製品一覧'!$B$5:$B$54,MATCH($B172,'製品一覧'!$A$5:$A$54,0)),"型番が未登録"))</f>
        <v/>
      </c>
      <c r="D172" s="11"/>
      <c r="E172" s="15"/>
      <c r="F172" s="12"/>
      <c r="G172" s="12"/>
      <c r="H172" s="12"/>
      <c r="I172" s="11"/>
      <c r="J172" s="12"/>
      <c r="K172" s="12"/>
      <c r="L172" s="17">
        <f>IF($B172="","",IFERROR(INDEX('製品一覧'!$C$5:$C$54,MATCH($B172,'製品一覧'!$A$5:$A$54,0)),""))</f>
        <v/>
      </c>
      <c r="M172" s="18">
        <f>IF(AND(ISNUMBER($E172),ISNUMBER($L172),$L172&gt;0),IF(DAY($E172)&gt;DAY(DATE(YEAR($E172),MONTH($E172)+$L172+1,0)),DATE(YEAR($E172),MONTH($E172)+$L172+1,0),DATE(YEAR($E172),MONTH($E172)+$L172,DAY($E172))-1),"")</f>
        <v/>
      </c>
      <c r="N172" s="6">
        <f>IF($B172&amp;$D172&amp;$E172="","",IF($M172="","入力不足",IF($M172&gt;=TODAY(),"期間内の目安","期限切れの目安")))</f>
        <v/>
      </c>
      <c r="O172" s="6">
        <f>IF($D172="","",IF(SUMPRODUCT(--($D$5:$D$1004=$D172))&gt;1,"重複あり",""))</f>
        <v/>
      </c>
      <c r="P172" s="12"/>
    </row>
    <row r="173" spans="1:16">
      <c r="A173" s="15"/>
      <c r="B173" s="11"/>
      <c r="C173" s="16">
        <f>IF($B173="","",IFERROR(INDEX('製品一覧'!$B$5:$B$54,MATCH($B173,'製品一覧'!$A$5:$A$54,0)),"型番が未登録"))</f>
        <v/>
      </c>
      <c r="D173" s="11"/>
      <c r="E173" s="15"/>
      <c r="F173" s="12"/>
      <c r="G173" s="12"/>
      <c r="H173" s="12"/>
      <c r="I173" s="11"/>
      <c r="J173" s="12"/>
      <c r="K173" s="12"/>
      <c r="L173" s="17">
        <f>IF($B173="","",IFERROR(INDEX('製品一覧'!$C$5:$C$54,MATCH($B173,'製品一覧'!$A$5:$A$54,0)),""))</f>
        <v/>
      </c>
      <c r="M173" s="18">
        <f>IF(AND(ISNUMBER($E173),ISNUMBER($L173),$L173&gt;0),IF(DAY($E173)&gt;DAY(DATE(YEAR($E173),MONTH($E173)+$L173+1,0)),DATE(YEAR($E173),MONTH($E173)+$L173+1,0),DATE(YEAR($E173),MONTH($E173)+$L173,DAY($E173))-1),"")</f>
        <v/>
      </c>
      <c r="N173" s="6">
        <f>IF($B173&amp;$D173&amp;$E173="","",IF($M173="","入力不足",IF($M173&gt;=TODAY(),"期間内の目安","期限切れの目安")))</f>
        <v/>
      </c>
      <c r="O173" s="6">
        <f>IF($D173="","",IF(SUMPRODUCT(--($D$5:$D$1004=$D173))&gt;1,"重複あり",""))</f>
        <v/>
      </c>
      <c r="P173" s="12"/>
    </row>
    <row r="174" spans="1:16">
      <c r="A174" s="15"/>
      <c r="B174" s="11"/>
      <c r="C174" s="16">
        <f>IF($B174="","",IFERROR(INDEX('製品一覧'!$B$5:$B$54,MATCH($B174,'製品一覧'!$A$5:$A$54,0)),"型番が未登録"))</f>
        <v/>
      </c>
      <c r="D174" s="11"/>
      <c r="E174" s="15"/>
      <c r="F174" s="12"/>
      <c r="G174" s="12"/>
      <c r="H174" s="12"/>
      <c r="I174" s="11"/>
      <c r="J174" s="12"/>
      <c r="K174" s="12"/>
      <c r="L174" s="17">
        <f>IF($B174="","",IFERROR(INDEX('製品一覧'!$C$5:$C$54,MATCH($B174,'製品一覧'!$A$5:$A$54,0)),""))</f>
        <v/>
      </c>
      <c r="M174" s="18">
        <f>IF(AND(ISNUMBER($E174),ISNUMBER($L174),$L174&gt;0),IF(DAY($E174)&gt;DAY(DATE(YEAR($E174),MONTH($E174)+$L174+1,0)),DATE(YEAR($E174),MONTH($E174)+$L174+1,0),DATE(YEAR($E174),MONTH($E174)+$L174,DAY($E174))-1),"")</f>
        <v/>
      </c>
      <c r="N174" s="6">
        <f>IF($B174&amp;$D174&amp;$E174="","",IF($M174="","入力不足",IF($M174&gt;=TODAY(),"期間内の目安","期限切れの目安")))</f>
        <v/>
      </c>
      <c r="O174" s="6">
        <f>IF($D174="","",IF(SUMPRODUCT(--($D$5:$D$1004=$D174))&gt;1,"重複あり",""))</f>
        <v/>
      </c>
      <c r="P174" s="12"/>
    </row>
    <row r="175" spans="1:16">
      <c r="A175" s="15"/>
      <c r="B175" s="11"/>
      <c r="C175" s="16">
        <f>IF($B175="","",IFERROR(INDEX('製品一覧'!$B$5:$B$54,MATCH($B175,'製品一覧'!$A$5:$A$54,0)),"型番が未登録"))</f>
        <v/>
      </c>
      <c r="D175" s="11"/>
      <c r="E175" s="15"/>
      <c r="F175" s="12"/>
      <c r="G175" s="12"/>
      <c r="H175" s="12"/>
      <c r="I175" s="11"/>
      <c r="J175" s="12"/>
      <c r="K175" s="12"/>
      <c r="L175" s="17">
        <f>IF($B175="","",IFERROR(INDEX('製品一覧'!$C$5:$C$54,MATCH($B175,'製品一覧'!$A$5:$A$54,0)),""))</f>
        <v/>
      </c>
      <c r="M175" s="18">
        <f>IF(AND(ISNUMBER($E175),ISNUMBER($L175),$L175&gt;0),IF(DAY($E175)&gt;DAY(DATE(YEAR($E175),MONTH($E175)+$L175+1,0)),DATE(YEAR($E175),MONTH($E175)+$L175+1,0),DATE(YEAR($E175),MONTH($E175)+$L175,DAY($E175))-1),"")</f>
        <v/>
      </c>
      <c r="N175" s="6">
        <f>IF($B175&amp;$D175&amp;$E175="","",IF($M175="","入力不足",IF($M175&gt;=TODAY(),"期間内の目安","期限切れの目安")))</f>
        <v/>
      </c>
      <c r="O175" s="6">
        <f>IF($D175="","",IF(SUMPRODUCT(--($D$5:$D$1004=$D175))&gt;1,"重複あり",""))</f>
        <v/>
      </c>
      <c r="P175" s="12"/>
    </row>
    <row r="176" spans="1:16">
      <c r="A176" s="15"/>
      <c r="B176" s="11"/>
      <c r="C176" s="16">
        <f>IF($B176="","",IFERROR(INDEX('製品一覧'!$B$5:$B$54,MATCH($B176,'製品一覧'!$A$5:$A$54,0)),"型番が未登録"))</f>
        <v/>
      </c>
      <c r="D176" s="11"/>
      <c r="E176" s="15"/>
      <c r="F176" s="12"/>
      <c r="G176" s="12"/>
      <c r="H176" s="12"/>
      <c r="I176" s="11"/>
      <c r="J176" s="12"/>
      <c r="K176" s="12"/>
      <c r="L176" s="17">
        <f>IF($B176="","",IFERROR(INDEX('製品一覧'!$C$5:$C$54,MATCH($B176,'製品一覧'!$A$5:$A$54,0)),""))</f>
        <v/>
      </c>
      <c r="M176" s="18">
        <f>IF(AND(ISNUMBER($E176),ISNUMBER($L176),$L176&gt;0),IF(DAY($E176)&gt;DAY(DATE(YEAR($E176),MONTH($E176)+$L176+1,0)),DATE(YEAR($E176),MONTH($E176)+$L176+1,0),DATE(YEAR($E176),MONTH($E176)+$L176,DAY($E176))-1),"")</f>
        <v/>
      </c>
      <c r="N176" s="6">
        <f>IF($B176&amp;$D176&amp;$E176="","",IF($M176="","入力不足",IF($M176&gt;=TODAY(),"期間内の目安","期限切れの目安")))</f>
        <v/>
      </c>
      <c r="O176" s="6">
        <f>IF($D176="","",IF(SUMPRODUCT(--($D$5:$D$1004=$D176))&gt;1,"重複あり",""))</f>
        <v/>
      </c>
      <c r="P176" s="12"/>
    </row>
    <row r="177" spans="1:16">
      <c r="A177" s="15"/>
      <c r="B177" s="11"/>
      <c r="C177" s="16">
        <f>IF($B177="","",IFERROR(INDEX('製品一覧'!$B$5:$B$54,MATCH($B177,'製品一覧'!$A$5:$A$54,0)),"型番が未登録"))</f>
        <v/>
      </c>
      <c r="D177" s="11"/>
      <c r="E177" s="15"/>
      <c r="F177" s="12"/>
      <c r="G177" s="12"/>
      <c r="H177" s="12"/>
      <c r="I177" s="11"/>
      <c r="J177" s="12"/>
      <c r="K177" s="12"/>
      <c r="L177" s="17">
        <f>IF($B177="","",IFERROR(INDEX('製品一覧'!$C$5:$C$54,MATCH($B177,'製品一覧'!$A$5:$A$54,0)),""))</f>
        <v/>
      </c>
      <c r="M177" s="18">
        <f>IF(AND(ISNUMBER($E177),ISNUMBER($L177),$L177&gt;0),IF(DAY($E177)&gt;DAY(DATE(YEAR($E177),MONTH($E177)+$L177+1,0)),DATE(YEAR($E177),MONTH($E177)+$L177+1,0),DATE(YEAR($E177),MONTH($E177)+$L177,DAY($E177))-1),"")</f>
        <v/>
      </c>
      <c r="N177" s="6">
        <f>IF($B177&amp;$D177&amp;$E177="","",IF($M177="","入力不足",IF($M177&gt;=TODAY(),"期間内の目安","期限切れの目安")))</f>
        <v/>
      </c>
      <c r="O177" s="6">
        <f>IF($D177="","",IF(SUMPRODUCT(--($D$5:$D$1004=$D177))&gt;1,"重複あり",""))</f>
        <v/>
      </c>
      <c r="P177" s="12"/>
    </row>
    <row r="178" spans="1:16">
      <c r="A178" s="15"/>
      <c r="B178" s="11"/>
      <c r="C178" s="16">
        <f>IF($B178="","",IFERROR(INDEX('製品一覧'!$B$5:$B$54,MATCH($B178,'製品一覧'!$A$5:$A$54,0)),"型番が未登録"))</f>
        <v/>
      </c>
      <c r="D178" s="11"/>
      <c r="E178" s="15"/>
      <c r="F178" s="12"/>
      <c r="G178" s="12"/>
      <c r="H178" s="12"/>
      <c r="I178" s="11"/>
      <c r="J178" s="12"/>
      <c r="K178" s="12"/>
      <c r="L178" s="17">
        <f>IF($B178="","",IFERROR(INDEX('製品一覧'!$C$5:$C$54,MATCH($B178,'製品一覧'!$A$5:$A$54,0)),""))</f>
        <v/>
      </c>
      <c r="M178" s="18">
        <f>IF(AND(ISNUMBER($E178),ISNUMBER($L178),$L178&gt;0),IF(DAY($E178)&gt;DAY(DATE(YEAR($E178),MONTH($E178)+$L178+1,0)),DATE(YEAR($E178),MONTH($E178)+$L178+1,0),DATE(YEAR($E178),MONTH($E178)+$L178,DAY($E178))-1),"")</f>
        <v/>
      </c>
      <c r="N178" s="6">
        <f>IF($B178&amp;$D178&amp;$E178="","",IF($M178="","入力不足",IF($M178&gt;=TODAY(),"期間内の目安","期限切れの目安")))</f>
        <v/>
      </c>
      <c r="O178" s="6">
        <f>IF($D178="","",IF(SUMPRODUCT(--($D$5:$D$1004=$D178))&gt;1,"重複あり",""))</f>
        <v/>
      </c>
      <c r="P178" s="12"/>
    </row>
    <row r="179" spans="1:16">
      <c r="A179" s="15"/>
      <c r="B179" s="11"/>
      <c r="C179" s="16">
        <f>IF($B179="","",IFERROR(INDEX('製品一覧'!$B$5:$B$54,MATCH($B179,'製品一覧'!$A$5:$A$54,0)),"型番が未登録"))</f>
        <v/>
      </c>
      <c r="D179" s="11"/>
      <c r="E179" s="15"/>
      <c r="F179" s="12"/>
      <c r="G179" s="12"/>
      <c r="H179" s="12"/>
      <c r="I179" s="11"/>
      <c r="J179" s="12"/>
      <c r="K179" s="12"/>
      <c r="L179" s="17">
        <f>IF($B179="","",IFERROR(INDEX('製品一覧'!$C$5:$C$54,MATCH($B179,'製品一覧'!$A$5:$A$54,0)),""))</f>
        <v/>
      </c>
      <c r="M179" s="18">
        <f>IF(AND(ISNUMBER($E179),ISNUMBER($L179),$L179&gt;0),IF(DAY($E179)&gt;DAY(DATE(YEAR($E179),MONTH($E179)+$L179+1,0)),DATE(YEAR($E179),MONTH($E179)+$L179+1,0),DATE(YEAR($E179),MONTH($E179)+$L179,DAY($E179))-1),"")</f>
        <v/>
      </c>
      <c r="N179" s="6">
        <f>IF($B179&amp;$D179&amp;$E179="","",IF($M179="","入力不足",IF($M179&gt;=TODAY(),"期間内の目安","期限切れの目安")))</f>
        <v/>
      </c>
      <c r="O179" s="6">
        <f>IF($D179="","",IF(SUMPRODUCT(--($D$5:$D$1004=$D179))&gt;1,"重複あり",""))</f>
        <v/>
      </c>
      <c r="P179" s="12"/>
    </row>
    <row r="180" spans="1:16">
      <c r="A180" s="15"/>
      <c r="B180" s="11"/>
      <c r="C180" s="16">
        <f>IF($B180="","",IFERROR(INDEX('製品一覧'!$B$5:$B$54,MATCH($B180,'製品一覧'!$A$5:$A$54,0)),"型番が未登録"))</f>
        <v/>
      </c>
      <c r="D180" s="11"/>
      <c r="E180" s="15"/>
      <c r="F180" s="12"/>
      <c r="G180" s="12"/>
      <c r="H180" s="12"/>
      <c r="I180" s="11"/>
      <c r="J180" s="12"/>
      <c r="K180" s="12"/>
      <c r="L180" s="17">
        <f>IF($B180="","",IFERROR(INDEX('製品一覧'!$C$5:$C$54,MATCH($B180,'製品一覧'!$A$5:$A$54,0)),""))</f>
        <v/>
      </c>
      <c r="M180" s="18">
        <f>IF(AND(ISNUMBER($E180),ISNUMBER($L180),$L180&gt;0),IF(DAY($E180)&gt;DAY(DATE(YEAR($E180),MONTH($E180)+$L180+1,0)),DATE(YEAR($E180),MONTH($E180)+$L180+1,0),DATE(YEAR($E180),MONTH($E180)+$L180,DAY($E180))-1),"")</f>
        <v/>
      </c>
      <c r="N180" s="6">
        <f>IF($B180&amp;$D180&amp;$E180="","",IF($M180="","入力不足",IF($M180&gt;=TODAY(),"期間内の目安","期限切れの目安")))</f>
        <v/>
      </c>
      <c r="O180" s="6">
        <f>IF($D180="","",IF(SUMPRODUCT(--($D$5:$D$1004=$D180))&gt;1,"重複あり",""))</f>
        <v/>
      </c>
      <c r="P180" s="12"/>
    </row>
    <row r="181" spans="1:16">
      <c r="A181" s="15"/>
      <c r="B181" s="11"/>
      <c r="C181" s="16">
        <f>IF($B181="","",IFERROR(INDEX('製品一覧'!$B$5:$B$54,MATCH($B181,'製品一覧'!$A$5:$A$54,0)),"型番が未登録"))</f>
        <v/>
      </c>
      <c r="D181" s="11"/>
      <c r="E181" s="15"/>
      <c r="F181" s="12"/>
      <c r="G181" s="12"/>
      <c r="H181" s="12"/>
      <c r="I181" s="11"/>
      <c r="J181" s="12"/>
      <c r="K181" s="12"/>
      <c r="L181" s="17">
        <f>IF($B181="","",IFERROR(INDEX('製品一覧'!$C$5:$C$54,MATCH($B181,'製品一覧'!$A$5:$A$54,0)),""))</f>
        <v/>
      </c>
      <c r="M181" s="18">
        <f>IF(AND(ISNUMBER($E181),ISNUMBER($L181),$L181&gt;0),IF(DAY($E181)&gt;DAY(DATE(YEAR($E181),MONTH($E181)+$L181+1,0)),DATE(YEAR($E181),MONTH($E181)+$L181+1,0),DATE(YEAR($E181),MONTH($E181)+$L181,DAY($E181))-1),"")</f>
        <v/>
      </c>
      <c r="N181" s="6">
        <f>IF($B181&amp;$D181&amp;$E181="","",IF($M181="","入力不足",IF($M181&gt;=TODAY(),"期間内の目安","期限切れの目安")))</f>
        <v/>
      </c>
      <c r="O181" s="6">
        <f>IF($D181="","",IF(SUMPRODUCT(--($D$5:$D$1004=$D181))&gt;1,"重複あり",""))</f>
        <v/>
      </c>
      <c r="P181" s="12"/>
    </row>
    <row r="182" spans="1:16">
      <c r="A182" s="15"/>
      <c r="B182" s="11"/>
      <c r="C182" s="16">
        <f>IF($B182="","",IFERROR(INDEX('製品一覧'!$B$5:$B$54,MATCH($B182,'製品一覧'!$A$5:$A$54,0)),"型番が未登録"))</f>
        <v/>
      </c>
      <c r="D182" s="11"/>
      <c r="E182" s="15"/>
      <c r="F182" s="12"/>
      <c r="G182" s="12"/>
      <c r="H182" s="12"/>
      <c r="I182" s="11"/>
      <c r="J182" s="12"/>
      <c r="K182" s="12"/>
      <c r="L182" s="17">
        <f>IF($B182="","",IFERROR(INDEX('製品一覧'!$C$5:$C$54,MATCH($B182,'製品一覧'!$A$5:$A$54,0)),""))</f>
        <v/>
      </c>
      <c r="M182" s="18">
        <f>IF(AND(ISNUMBER($E182),ISNUMBER($L182),$L182&gt;0),IF(DAY($E182)&gt;DAY(DATE(YEAR($E182),MONTH($E182)+$L182+1,0)),DATE(YEAR($E182),MONTH($E182)+$L182+1,0),DATE(YEAR($E182),MONTH($E182)+$L182,DAY($E182))-1),"")</f>
        <v/>
      </c>
      <c r="N182" s="6">
        <f>IF($B182&amp;$D182&amp;$E182="","",IF($M182="","入力不足",IF($M182&gt;=TODAY(),"期間内の目安","期限切れの目安")))</f>
        <v/>
      </c>
      <c r="O182" s="6">
        <f>IF($D182="","",IF(SUMPRODUCT(--($D$5:$D$1004=$D182))&gt;1,"重複あり",""))</f>
        <v/>
      </c>
      <c r="P182" s="12"/>
    </row>
    <row r="183" spans="1:16">
      <c r="A183" s="15"/>
      <c r="B183" s="11"/>
      <c r="C183" s="16">
        <f>IF($B183="","",IFERROR(INDEX('製品一覧'!$B$5:$B$54,MATCH($B183,'製品一覧'!$A$5:$A$54,0)),"型番が未登録"))</f>
        <v/>
      </c>
      <c r="D183" s="11"/>
      <c r="E183" s="15"/>
      <c r="F183" s="12"/>
      <c r="G183" s="12"/>
      <c r="H183" s="12"/>
      <c r="I183" s="11"/>
      <c r="J183" s="12"/>
      <c r="K183" s="12"/>
      <c r="L183" s="17">
        <f>IF($B183="","",IFERROR(INDEX('製品一覧'!$C$5:$C$54,MATCH($B183,'製品一覧'!$A$5:$A$54,0)),""))</f>
        <v/>
      </c>
      <c r="M183" s="18">
        <f>IF(AND(ISNUMBER($E183),ISNUMBER($L183),$L183&gt;0),IF(DAY($E183)&gt;DAY(DATE(YEAR($E183),MONTH($E183)+$L183+1,0)),DATE(YEAR($E183),MONTH($E183)+$L183+1,0),DATE(YEAR($E183),MONTH($E183)+$L183,DAY($E183))-1),"")</f>
        <v/>
      </c>
      <c r="N183" s="6">
        <f>IF($B183&amp;$D183&amp;$E183="","",IF($M183="","入力不足",IF($M183&gt;=TODAY(),"期間内の目安","期限切れの目安")))</f>
        <v/>
      </c>
      <c r="O183" s="6">
        <f>IF($D183="","",IF(SUMPRODUCT(--($D$5:$D$1004=$D183))&gt;1,"重複あり",""))</f>
        <v/>
      </c>
      <c r="P183" s="12"/>
    </row>
    <row r="184" spans="1:16">
      <c r="A184" s="15"/>
      <c r="B184" s="11"/>
      <c r="C184" s="16">
        <f>IF($B184="","",IFERROR(INDEX('製品一覧'!$B$5:$B$54,MATCH($B184,'製品一覧'!$A$5:$A$54,0)),"型番が未登録"))</f>
        <v/>
      </c>
      <c r="D184" s="11"/>
      <c r="E184" s="15"/>
      <c r="F184" s="12"/>
      <c r="G184" s="12"/>
      <c r="H184" s="12"/>
      <c r="I184" s="11"/>
      <c r="J184" s="12"/>
      <c r="K184" s="12"/>
      <c r="L184" s="17">
        <f>IF($B184="","",IFERROR(INDEX('製品一覧'!$C$5:$C$54,MATCH($B184,'製品一覧'!$A$5:$A$54,0)),""))</f>
        <v/>
      </c>
      <c r="M184" s="18">
        <f>IF(AND(ISNUMBER($E184),ISNUMBER($L184),$L184&gt;0),IF(DAY($E184)&gt;DAY(DATE(YEAR($E184),MONTH($E184)+$L184+1,0)),DATE(YEAR($E184),MONTH($E184)+$L184+1,0),DATE(YEAR($E184),MONTH($E184)+$L184,DAY($E184))-1),"")</f>
        <v/>
      </c>
      <c r="N184" s="6">
        <f>IF($B184&amp;$D184&amp;$E184="","",IF($M184="","入力不足",IF($M184&gt;=TODAY(),"期間内の目安","期限切れの目安")))</f>
        <v/>
      </c>
      <c r="O184" s="6">
        <f>IF($D184="","",IF(SUMPRODUCT(--($D$5:$D$1004=$D184))&gt;1,"重複あり",""))</f>
        <v/>
      </c>
      <c r="P184" s="12"/>
    </row>
    <row r="185" spans="1:16">
      <c r="A185" s="15"/>
      <c r="B185" s="11"/>
      <c r="C185" s="16">
        <f>IF($B185="","",IFERROR(INDEX('製品一覧'!$B$5:$B$54,MATCH($B185,'製品一覧'!$A$5:$A$54,0)),"型番が未登録"))</f>
        <v/>
      </c>
      <c r="D185" s="11"/>
      <c r="E185" s="15"/>
      <c r="F185" s="12"/>
      <c r="G185" s="12"/>
      <c r="H185" s="12"/>
      <c r="I185" s="11"/>
      <c r="J185" s="12"/>
      <c r="K185" s="12"/>
      <c r="L185" s="17">
        <f>IF($B185="","",IFERROR(INDEX('製品一覧'!$C$5:$C$54,MATCH($B185,'製品一覧'!$A$5:$A$54,0)),""))</f>
        <v/>
      </c>
      <c r="M185" s="18">
        <f>IF(AND(ISNUMBER($E185),ISNUMBER($L185),$L185&gt;0),IF(DAY($E185)&gt;DAY(DATE(YEAR($E185),MONTH($E185)+$L185+1,0)),DATE(YEAR($E185),MONTH($E185)+$L185+1,0),DATE(YEAR($E185),MONTH($E185)+$L185,DAY($E185))-1),"")</f>
        <v/>
      </c>
      <c r="N185" s="6">
        <f>IF($B185&amp;$D185&amp;$E185="","",IF($M185="","入力不足",IF($M185&gt;=TODAY(),"期間内の目安","期限切れの目安")))</f>
        <v/>
      </c>
      <c r="O185" s="6">
        <f>IF($D185="","",IF(SUMPRODUCT(--($D$5:$D$1004=$D185))&gt;1,"重複あり",""))</f>
        <v/>
      </c>
      <c r="P185" s="12"/>
    </row>
    <row r="186" spans="1:16">
      <c r="A186" s="15"/>
      <c r="B186" s="11"/>
      <c r="C186" s="16">
        <f>IF($B186="","",IFERROR(INDEX('製品一覧'!$B$5:$B$54,MATCH($B186,'製品一覧'!$A$5:$A$54,0)),"型番が未登録"))</f>
        <v/>
      </c>
      <c r="D186" s="11"/>
      <c r="E186" s="15"/>
      <c r="F186" s="12"/>
      <c r="G186" s="12"/>
      <c r="H186" s="12"/>
      <c r="I186" s="11"/>
      <c r="J186" s="12"/>
      <c r="K186" s="12"/>
      <c r="L186" s="17">
        <f>IF($B186="","",IFERROR(INDEX('製品一覧'!$C$5:$C$54,MATCH($B186,'製品一覧'!$A$5:$A$54,0)),""))</f>
        <v/>
      </c>
      <c r="M186" s="18">
        <f>IF(AND(ISNUMBER($E186),ISNUMBER($L186),$L186&gt;0),IF(DAY($E186)&gt;DAY(DATE(YEAR($E186),MONTH($E186)+$L186+1,0)),DATE(YEAR($E186),MONTH($E186)+$L186+1,0),DATE(YEAR($E186),MONTH($E186)+$L186,DAY($E186))-1),"")</f>
        <v/>
      </c>
      <c r="N186" s="6">
        <f>IF($B186&amp;$D186&amp;$E186="","",IF($M186="","入力不足",IF($M186&gt;=TODAY(),"期間内の目安","期限切れの目安")))</f>
        <v/>
      </c>
      <c r="O186" s="6">
        <f>IF($D186="","",IF(SUMPRODUCT(--($D$5:$D$1004=$D186))&gt;1,"重複あり",""))</f>
        <v/>
      </c>
      <c r="P186" s="12"/>
    </row>
    <row r="187" spans="1:16">
      <c r="A187" s="15"/>
      <c r="B187" s="11"/>
      <c r="C187" s="16">
        <f>IF($B187="","",IFERROR(INDEX('製品一覧'!$B$5:$B$54,MATCH($B187,'製品一覧'!$A$5:$A$54,0)),"型番が未登録"))</f>
        <v/>
      </c>
      <c r="D187" s="11"/>
      <c r="E187" s="15"/>
      <c r="F187" s="12"/>
      <c r="G187" s="12"/>
      <c r="H187" s="12"/>
      <c r="I187" s="11"/>
      <c r="J187" s="12"/>
      <c r="K187" s="12"/>
      <c r="L187" s="17">
        <f>IF($B187="","",IFERROR(INDEX('製品一覧'!$C$5:$C$54,MATCH($B187,'製品一覧'!$A$5:$A$54,0)),""))</f>
        <v/>
      </c>
      <c r="M187" s="18">
        <f>IF(AND(ISNUMBER($E187),ISNUMBER($L187),$L187&gt;0),IF(DAY($E187)&gt;DAY(DATE(YEAR($E187),MONTH($E187)+$L187+1,0)),DATE(YEAR($E187),MONTH($E187)+$L187+1,0),DATE(YEAR($E187),MONTH($E187)+$L187,DAY($E187))-1),"")</f>
        <v/>
      </c>
      <c r="N187" s="6">
        <f>IF($B187&amp;$D187&amp;$E187="","",IF($M187="","入力不足",IF($M187&gt;=TODAY(),"期間内の目安","期限切れの目安")))</f>
        <v/>
      </c>
      <c r="O187" s="6">
        <f>IF($D187="","",IF(SUMPRODUCT(--($D$5:$D$1004=$D187))&gt;1,"重複あり",""))</f>
        <v/>
      </c>
      <c r="P187" s="12"/>
    </row>
    <row r="188" spans="1:16">
      <c r="A188" s="15"/>
      <c r="B188" s="11"/>
      <c r="C188" s="16">
        <f>IF($B188="","",IFERROR(INDEX('製品一覧'!$B$5:$B$54,MATCH($B188,'製品一覧'!$A$5:$A$54,0)),"型番が未登録"))</f>
        <v/>
      </c>
      <c r="D188" s="11"/>
      <c r="E188" s="15"/>
      <c r="F188" s="12"/>
      <c r="G188" s="12"/>
      <c r="H188" s="12"/>
      <c r="I188" s="11"/>
      <c r="J188" s="12"/>
      <c r="K188" s="12"/>
      <c r="L188" s="17">
        <f>IF($B188="","",IFERROR(INDEX('製品一覧'!$C$5:$C$54,MATCH($B188,'製品一覧'!$A$5:$A$54,0)),""))</f>
        <v/>
      </c>
      <c r="M188" s="18">
        <f>IF(AND(ISNUMBER($E188),ISNUMBER($L188),$L188&gt;0),IF(DAY($E188)&gt;DAY(DATE(YEAR($E188),MONTH($E188)+$L188+1,0)),DATE(YEAR($E188),MONTH($E188)+$L188+1,0),DATE(YEAR($E188),MONTH($E188)+$L188,DAY($E188))-1),"")</f>
        <v/>
      </c>
      <c r="N188" s="6">
        <f>IF($B188&amp;$D188&amp;$E188="","",IF($M188="","入力不足",IF($M188&gt;=TODAY(),"期間内の目安","期限切れの目安")))</f>
        <v/>
      </c>
      <c r="O188" s="6">
        <f>IF($D188="","",IF(SUMPRODUCT(--($D$5:$D$1004=$D188))&gt;1,"重複あり",""))</f>
        <v/>
      </c>
      <c r="P188" s="12"/>
    </row>
    <row r="189" spans="1:16">
      <c r="A189" s="15"/>
      <c r="B189" s="11"/>
      <c r="C189" s="16">
        <f>IF($B189="","",IFERROR(INDEX('製品一覧'!$B$5:$B$54,MATCH($B189,'製品一覧'!$A$5:$A$54,0)),"型番が未登録"))</f>
        <v/>
      </c>
      <c r="D189" s="11"/>
      <c r="E189" s="15"/>
      <c r="F189" s="12"/>
      <c r="G189" s="12"/>
      <c r="H189" s="12"/>
      <c r="I189" s="11"/>
      <c r="J189" s="12"/>
      <c r="K189" s="12"/>
      <c r="L189" s="17">
        <f>IF($B189="","",IFERROR(INDEX('製品一覧'!$C$5:$C$54,MATCH($B189,'製品一覧'!$A$5:$A$54,0)),""))</f>
        <v/>
      </c>
      <c r="M189" s="18">
        <f>IF(AND(ISNUMBER($E189),ISNUMBER($L189),$L189&gt;0),IF(DAY($E189)&gt;DAY(DATE(YEAR($E189),MONTH($E189)+$L189+1,0)),DATE(YEAR($E189),MONTH($E189)+$L189+1,0),DATE(YEAR($E189),MONTH($E189)+$L189,DAY($E189))-1),"")</f>
        <v/>
      </c>
      <c r="N189" s="6">
        <f>IF($B189&amp;$D189&amp;$E189="","",IF($M189="","入力不足",IF($M189&gt;=TODAY(),"期間内の目安","期限切れの目安")))</f>
        <v/>
      </c>
      <c r="O189" s="6">
        <f>IF($D189="","",IF(SUMPRODUCT(--($D$5:$D$1004=$D189))&gt;1,"重複あり",""))</f>
        <v/>
      </c>
      <c r="P189" s="12"/>
    </row>
    <row r="190" spans="1:16">
      <c r="A190" s="15"/>
      <c r="B190" s="11"/>
      <c r="C190" s="16">
        <f>IF($B190="","",IFERROR(INDEX('製品一覧'!$B$5:$B$54,MATCH($B190,'製品一覧'!$A$5:$A$54,0)),"型番が未登録"))</f>
        <v/>
      </c>
      <c r="D190" s="11"/>
      <c r="E190" s="15"/>
      <c r="F190" s="12"/>
      <c r="G190" s="12"/>
      <c r="H190" s="12"/>
      <c r="I190" s="11"/>
      <c r="J190" s="12"/>
      <c r="K190" s="12"/>
      <c r="L190" s="17">
        <f>IF($B190="","",IFERROR(INDEX('製品一覧'!$C$5:$C$54,MATCH($B190,'製品一覧'!$A$5:$A$54,0)),""))</f>
        <v/>
      </c>
      <c r="M190" s="18">
        <f>IF(AND(ISNUMBER($E190),ISNUMBER($L190),$L190&gt;0),IF(DAY($E190)&gt;DAY(DATE(YEAR($E190),MONTH($E190)+$L190+1,0)),DATE(YEAR($E190),MONTH($E190)+$L190+1,0),DATE(YEAR($E190),MONTH($E190)+$L190,DAY($E190))-1),"")</f>
        <v/>
      </c>
      <c r="N190" s="6">
        <f>IF($B190&amp;$D190&amp;$E190="","",IF($M190="","入力不足",IF($M190&gt;=TODAY(),"期間内の目安","期限切れの目安")))</f>
        <v/>
      </c>
      <c r="O190" s="6">
        <f>IF($D190="","",IF(SUMPRODUCT(--($D$5:$D$1004=$D190))&gt;1,"重複あり",""))</f>
        <v/>
      </c>
      <c r="P190" s="12"/>
    </row>
    <row r="191" spans="1:16">
      <c r="A191" s="15"/>
      <c r="B191" s="11"/>
      <c r="C191" s="16">
        <f>IF($B191="","",IFERROR(INDEX('製品一覧'!$B$5:$B$54,MATCH($B191,'製品一覧'!$A$5:$A$54,0)),"型番が未登録"))</f>
        <v/>
      </c>
      <c r="D191" s="11"/>
      <c r="E191" s="15"/>
      <c r="F191" s="12"/>
      <c r="G191" s="12"/>
      <c r="H191" s="12"/>
      <c r="I191" s="11"/>
      <c r="J191" s="12"/>
      <c r="K191" s="12"/>
      <c r="L191" s="17">
        <f>IF($B191="","",IFERROR(INDEX('製品一覧'!$C$5:$C$54,MATCH($B191,'製品一覧'!$A$5:$A$54,0)),""))</f>
        <v/>
      </c>
      <c r="M191" s="18">
        <f>IF(AND(ISNUMBER($E191),ISNUMBER($L191),$L191&gt;0),IF(DAY($E191)&gt;DAY(DATE(YEAR($E191),MONTH($E191)+$L191+1,0)),DATE(YEAR($E191),MONTH($E191)+$L191+1,0),DATE(YEAR($E191),MONTH($E191)+$L191,DAY($E191))-1),"")</f>
        <v/>
      </c>
      <c r="N191" s="6">
        <f>IF($B191&amp;$D191&amp;$E191="","",IF($M191="","入力不足",IF($M191&gt;=TODAY(),"期間内の目安","期限切れの目安")))</f>
        <v/>
      </c>
      <c r="O191" s="6">
        <f>IF($D191="","",IF(SUMPRODUCT(--($D$5:$D$1004=$D191))&gt;1,"重複あり",""))</f>
        <v/>
      </c>
      <c r="P191" s="12"/>
    </row>
    <row r="192" spans="1:16">
      <c r="A192" s="15"/>
      <c r="B192" s="11"/>
      <c r="C192" s="16">
        <f>IF($B192="","",IFERROR(INDEX('製品一覧'!$B$5:$B$54,MATCH($B192,'製品一覧'!$A$5:$A$54,0)),"型番が未登録"))</f>
        <v/>
      </c>
      <c r="D192" s="11"/>
      <c r="E192" s="15"/>
      <c r="F192" s="12"/>
      <c r="G192" s="12"/>
      <c r="H192" s="12"/>
      <c r="I192" s="11"/>
      <c r="J192" s="12"/>
      <c r="K192" s="12"/>
      <c r="L192" s="17">
        <f>IF($B192="","",IFERROR(INDEX('製品一覧'!$C$5:$C$54,MATCH($B192,'製品一覧'!$A$5:$A$54,0)),""))</f>
        <v/>
      </c>
      <c r="M192" s="18">
        <f>IF(AND(ISNUMBER($E192),ISNUMBER($L192),$L192&gt;0),IF(DAY($E192)&gt;DAY(DATE(YEAR($E192),MONTH($E192)+$L192+1,0)),DATE(YEAR($E192),MONTH($E192)+$L192+1,0),DATE(YEAR($E192),MONTH($E192)+$L192,DAY($E192))-1),"")</f>
        <v/>
      </c>
      <c r="N192" s="6">
        <f>IF($B192&amp;$D192&amp;$E192="","",IF($M192="","入力不足",IF($M192&gt;=TODAY(),"期間内の目安","期限切れの目安")))</f>
        <v/>
      </c>
      <c r="O192" s="6">
        <f>IF($D192="","",IF(SUMPRODUCT(--($D$5:$D$1004=$D192))&gt;1,"重複あり",""))</f>
        <v/>
      </c>
      <c r="P192" s="12"/>
    </row>
    <row r="193" spans="1:16">
      <c r="A193" s="15"/>
      <c r="B193" s="11"/>
      <c r="C193" s="16">
        <f>IF($B193="","",IFERROR(INDEX('製品一覧'!$B$5:$B$54,MATCH($B193,'製品一覧'!$A$5:$A$54,0)),"型番が未登録"))</f>
        <v/>
      </c>
      <c r="D193" s="11"/>
      <c r="E193" s="15"/>
      <c r="F193" s="12"/>
      <c r="G193" s="12"/>
      <c r="H193" s="12"/>
      <c r="I193" s="11"/>
      <c r="J193" s="12"/>
      <c r="K193" s="12"/>
      <c r="L193" s="17">
        <f>IF($B193="","",IFERROR(INDEX('製品一覧'!$C$5:$C$54,MATCH($B193,'製品一覧'!$A$5:$A$54,0)),""))</f>
        <v/>
      </c>
      <c r="M193" s="18">
        <f>IF(AND(ISNUMBER($E193),ISNUMBER($L193),$L193&gt;0),IF(DAY($E193)&gt;DAY(DATE(YEAR($E193),MONTH($E193)+$L193+1,0)),DATE(YEAR($E193),MONTH($E193)+$L193+1,0),DATE(YEAR($E193),MONTH($E193)+$L193,DAY($E193))-1),"")</f>
        <v/>
      </c>
      <c r="N193" s="6">
        <f>IF($B193&amp;$D193&amp;$E193="","",IF($M193="","入力不足",IF($M193&gt;=TODAY(),"期間内の目安","期限切れの目安")))</f>
        <v/>
      </c>
      <c r="O193" s="6">
        <f>IF($D193="","",IF(SUMPRODUCT(--($D$5:$D$1004=$D193))&gt;1,"重複あり",""))</f>
        <v/>
      </c>
      <c r="P193" s="12"/>
    </row>
    <row r="194" spans="1:16">
      <c r="A194" s="15"/>
      <c r="B194" s="11"/>
      <c r="C194" s="16">
        <f>IF($B194="","",IFERROR(INDEX('製品一覧'!$B$5:$B$54,MATCH($B194,'製品一覧'!$A$5:$A$54,0)),"型番が未登録"))</f>
        <v/>
      </c>
      <c r="D194" s="11"/>
      <c r="E194" s="15"/>
      <c r="F194" s="12"/>
      <c r="G194" s="12"/>
      <c r="H194" s="12"/>
      <c r="I194" s="11"/>
      <c r="J194" s="12"/>
      <c r="K194" s="12"/>
      <c r="L194" s="17">
        <f>IF($B194="","",IFERROR(INDEX('製品一覧'!$C$5:$C$54,MATCH($B194,'製品一覧'!$A$5:$A$54,0)),""))</f>
        <v/>
      </c>
      <c r="M194" s="18">
        <f>IF(AND(ISNUMBER($E194),ISNUMBER($L194),$L194&gt;0),IF(DAY($E194)&gt;DAY(DATE(YEAR($E194),MONTH($E194)+$L194+1,0)),DATE(YEAR($E194),MONTH($E194)+$L194+1,0),DATE(YEAR($E194),MONTH($E194)+$L194,DAY($E194))-1),"")</f>
        <v/>
      </c>
      <c r="N194" s="6">
        <f>IF($B194&amp;$D194&amp;$E194="","",IF($M194="","入力不足",IF($M194&gt;=TODAY(),"期間内の目安","期限切れの目安")))</f>
        <v/>
      </c>
      <c r="O194" s="6">
        <f>IF($D194="","",IF(SUMPRODUCT(--($D$5:$D$1004=$D194))&gt;1,"重複あり",""))</f>
        <v/>
      </c>
      <c r="P194" s="12"/>
    </row>
    <row r="195" spans="1:16">
      <c r="A195" s="15"/>
      <c r="B195" s="11"/>
      <c r="C195" s="16">
        <f>IF($B195="","",IFERROR(INDEX('製品一覧'!$B$5:$B$54,MATCH($B195,'製品一覧'!$A$5:$A$54,0)),"型番が未登録"))</f>
        <v/>
      </c>
      <c r="D195" s="11"/>
      <c r="E195" s="15"/>
      <c r="F195" s="12"/>
      <c r="G195" s="12"/>
      <c r="H195" s="12"/>
      <c r="I195" s="11"/>
      <c r="J195" s="12"/>
      <c r="K195" s="12"/>
      <c r="L195" s="17">
        <f>IF($B195="","",IFERROR(INDEX('製品一覧'!$C$5:$C$54,MATCH($B195,'製品一覧'!$A$5:$A$54,0)),""))</f>
        <v/>
      </c>
      <c r="M195" s="18">
        <f>IF(AND(ISNUMBER($E195),ISNUMBER($L195),$L195&gt;0),IF(DAY($E195)&gt;DAY(DATE(YEAR($E195),MONTH($E195)+$L195+1,0)),DATE(YEAR($E195),MONTH($E195)+$L195+1,0),DATE(YEAR($E195),MONTH($E195)+$L195,DAY($E195))-1),"")</f>
        <v/>
      </c>
      <c r="N195" s="6">
        <f>IF($B195&amp;$D195&amp;$E195="","",IF($M195="","入力不足",IF($M195&gt;=TODAY(),"期間内の目安","期限切れの目安")))</f>
        <v/>
      </c>
      <c r="O195" s="6">
        <f>IF($D195="","",IF(SUMPRODUCT(--($D$5:$D$1004=$D195))&gt;1,"重複あり",""))</f>
        <v/>
      </c>
      <c r="P195" s="12"/>
    </row>
    <row r="196" spans="1:16">
      <c r="A196" s="15"/>
      <c r="B196" s="11"/>
      <c r="C196" s="16">
        <f>IF($B196="","",IFERROR(INDEX('製品一覧'!$B$5:$B$54,MATCH($B196,'製品一覧'!$A$5:$A$54,0)),"型番が未登録"))</f>
        <v/>
      </c>
      <c r="D196" s="11"/>
      <c r="E196" s="15"/>
      <c r="F196" s="12"/>
      <c r="G196" s="12"/>
      <c r="H196" s="12"/>
      <c r="I196" s="11"/>
      <c r="J196" s="12"/>
      <c r="K196" s="12"/>
      <c r="L196" s="17">
        <f>IF($B196="","",IFERROR(INDEX('製品一覧'!$C$5:$C$54,MATCH($B196,'製品一覧'!$A$5:$A$54,0)),""))</f>
        <v/>
      </c>
      <c r="M196" s="18">
        <f>IF(AND(ISNUMBER($E196),ISNUMBER($L196),$L196&gt;0),IF(DAY($E196)&gt;DAY(DATE(YEAR($E196),MONTH($E196)+$L196+1,0)),DATE(YEAR($E196),MONTH($E196)+$L196+1,0),DATE(YEAR($E196),MONTH($E196)+$L196,DAY($E196))-1),"")</f>
        <v/>
      </c>
      <c r="N196" s="6">
        <f>IF($B196&amp;$D196&amp;$E196="","",IF($M196="","入力不足",IF($M196&gt;=TODAY(),"期間内の目安","期限切れの目安")))</f>
        <v/>
      </c>
      <c r="O196" s="6">
        <f>IF($D196="","",IF(SUMPRODUCT(--($D$5:$D$1004=$D196))&gt;1,"重複あり",""))</f>
        <v/>
      </c>
      <c r="P196" s="12"/>
    </row>
    <row r="197" spans="1:16">
      <c r="A197" s="15"/>
      <c r="B197" s="11"/>
      <c r="C197" s="16">
        <f>IF($B197="","",IFERROR(INDEX('製品一覧'!$B$5:$B$54,MATCH($B197,'製品一覧'!$A$5:$A$54,0)),"型番が未登録"))</f>
        <v/>
      </c>
      <c r="D197" s="11"/>
      <c r="E197" s="15"/>
      <c r="F197" s="12"/>
      <c r="G197" s="12"/>
      <c r="H197" s="12"/>
      <c r="I197" s="11"/>
      <c r="J197" s="12"/>
      <c r="K197" s="12"/>
      <c r="L197" s="17">
        <f>IF($B197="","",IFERROR(INDEX('製品一覧'!$C$5:$C$54,MATCH($B197,'製品一覧'!$A$5:$A$54,0)),""))</f>
        <v/>
      </c>
      <c r="M197" s="18">
        <f>IF(AND(ISNUMBER($E197),ISNUMBER($L197),$L197&gt;0),IF(DAY($E197)&gt;DAY(DATE(YEAR($E197),MONTH($E197)+$L197+1,0)),DATE(YEAR($E197),MONTH($E197)+$L197+1,0),DATE(YEAR($E197),MONTH($E197)+$L197,DAY($E197))-1),"")</f>
        <v/>
      </c>
      <c r="N197" s="6">
        <f>IF($B197&amp;$D197&amp;$E197="","",IF($M197="","入力不足",IF($M197&gt;=TODAY(),"期間内の目安","期限切れの目安")))</f>
        <v/>
      </c>
      <c r="O197" s="6">
        <f>IF($D197="","",IF(SUMPRODUCT(--($D$5:$D$1004=$D197))&gt;1,"重複あり",""))</f>
        <v/>
      </c>
      <c r="P197" s="12"/>
    </row>
    <row r="198" spans="1:16">
      <c r="A198" s="15"/>
      <c r="B198" s="11"/>
      <c r="C198" s="16">
        <f>IF($B198="","",IFERROR(INDEX('製品一覧'!$B$5:$B$54,MATCH($B198,'製品一覧'!$A$5:$A$54,0)),"型番が未登録"))</f>
        <v/>
      </c>
      <c r="D198" s="11"/>
      <c r="E198" s="15"/>
      <c r="F198" s="12"/>
      <c r="G198" s="12"/>
      <c r="H198" s="12"/>
      <c r="I198" s="11"/>
      <c r="J198" s="12"/>
      <c r="K198" s="12"/>
      <c r="L198" s="17">
        <f>IF($B198="","",IFERROR(INDEX('製品一覧'!$C$5:$C$54,MATCH($B198,'製品一覧'!$A$5:$A$54,0)),""))</f>
        <v/>
      </c>
      <c r="M198" s="18">
        <f>IF(AND(ISNUMBER($E198),ISNUMBER($L198),$L198&gt;0),IF(DAY($E198)&gt;DAY(DATE(YEAR($E198),MONTH($E198)+$L198+1,0)),DATE(YEAR($E198),MONTH($E198)+$L198+1,0),DATE(YEAR($E198),MONTH($E198)+$L198,DAY($E198))-1),"")</f>
        <v/>
      </c>
      <c r="N198" s="6">
        <f>IF($B198&amp;$D198&amp;$E198="","",IF($M198="","入力不足",IF($M198&gt;=TODAY(),"期間内の目安","期限切れの目安")))</f>
        <v/>
      </c>
      <c r="O198" s="6">
        <f>IF($D198="","",IF(SUMPRODUCT(--($D$5:$D$1004=$D198))&gt;1,"重複あり",""))</f>
        <v/>
      </c>
      <c r="P198" s="12"/>
    </row>
    <row r="199" spans="1:16">
      <c r="A199" s="15"/>
      <c r="B199" s="11"/>
      <c r="C199" s="16">
        <f>IF($B199="","",IFERROR(INDEX('製品一覧'!$B$5:$B$54,MATCH($B199,'製品一覧'!$A$5:$A$54,0)),"型番が未登録"))</f>
        <v/>
      </c>
      <c r="D199" s="11"/>
      <c r="E199" s="15"/>
      <c r="F199" s="12"/>
      <c r="G199" s="12"/>
      <c r="H199" s="12"/>
      <c r="I199" s="11"/>
      <c r="J199" s="12"/>
      <c r="K199" s="12"/>
      <c r="L199" s="17">
        <f>IF($B199="","",IFERROR(INDEX('製品一覧'!$C$5:$C$54,MATCH($B199,'製品一覧'!$A$5:$A$54,0)),""))</f>
        <v/>
      </c>
      <c r="M199" s="18">
        <f>IF(AND(ISNUMBER($E199),ISNUMBER($L199),$L199&gt;0),IF(DAY($E199)&gt;DAY(DATE(YEAR($E199),MONTH($E199)+$L199+1,0)),DATE(YEAR($E199),MONTH($E199)+$L199+1,0),DATE(YEAR($E199),MONTH($E199)+$L199,DAY($E199))-1),"")</f>
        <v/>
      </c>
      <c r="N199" s="6">
        <f>IF($B199&amp;$D199&amp;$E199="","",IF($M199="","入力不足",IF($M199&gt;=TODAY(),"期間内の目安","期限切れの目安")))</f>
        <v/>
      </c>
      <c r="O199" s="6">
        <f>IF($D199="","",IF(SUMPRODUCT(--($D$5:$D$1004=$D199))&gt;1,"重複あり",""))</f>
        <v/>
      </c>
      <c r="P199" s="12"/>
    </row>
    <row r="200" spans="1:16">
      <c r="A200" s="15"/>
      <c r="B200" s="11"/>
      <c r="C200" s="16">
        <f>IF($B200="","",IFERROR(INDEX('製品一覧'!$B$5:$B$54,MATCH($B200,'製品一覧'!$A$5:$A$54,0)),"型番が未登録"))</f>
        <v/>
      </c>
      <c r="D200" s="11"/>
      <c r="E200" s="15"/>
      <c r="F200" s="12"/>
      <c r="G200" s="12"/>
      <c r="H200" s="12"/>
      <c r="I200" s="11"/>
      <c r="J200" s="12"/>
      <c r="K200" s="12"/>
      <c r="L200" s="17">
        <f>IF($B200="","",IFERROR(INDEX('製品一覧'!$C$5:$C$54,MATCH($B200,'製品一覧'!$A$5:$A$54,0)),""))</f>
        <v/>
      </c>
      <c r="M200" s="18">
        <f>IF(AND(ISNUMBER($E200),ISNUMBER($L200),$L200&gt;0),IF(DAY($E200)&gt;DAY(DATE(YEAR($E200),MONTH($E200)+$L200+1,0)),DATE(YEAR($E200),MONTH($E200)+$L200+1,0),DATE(YEAR($E200),MONTH($E200)+$L200,DAY($E200))-1),"")</f>
        <v/>
      </c>
      <c r="N200" s="6">
        <f>IF($B200&amp;$D200&amp;$E200="","",IF($M200="","入力不足",IF($M200&gt;=TODAY(),"期間内の目安","期限切れの目安")))</f>
        <v/>
      </c>
      <c r="O200" s="6">
        <f>IF($D200="","",IF(SUMPRODUCT(--($D$5:$D$1004=$D200))&gt;1,"重複あり",""))</f>
        <v/>
      </c>
      <c r="P200" s="12"/>
    </row>
    <row r="201" spans="1:16">
      <c r="A201" s="15"/>
      <c r="B201" s="11"/>
      <c r="C201" s="16">
        <f>IF($B201="","",IFERROR(INDEX('製品一覧'!$B$5:$B$54,MATCH($B201,'製品一覧'!$A$5:$A$54,0)),"型番が未登録"))</f>
        <v/>
      </c>
      <c r="D201" s="11"/>
      <c r="E201" s="15"/>
      <c r="F201" s="12"/>
      <c r="G201" s="12"/>
      <c r="H201" s="12"/>
      <c r="I201" s="11"/>
      <c r="J201" s="12"/>
      <c r="K201" s="12"/>
      <c r="L201" s="17">
        <f>IF($B201="","",IFERROR(INDEX('製品一覧'!$C$5:$C$54,MATCH($B201,'製品一覧'!$A$5:$A$54,0)),""))</f>
        <v/>
      </c>
      <c r="M201" s="18">
        <f>IF(AND(ISNUMBER($E201),ISNUMBER($L201),$L201&gt;0),IF(DAY($E201)&gt;DAY(DATE(YEAR($E201),MONTH($E201)+$L201+1,0)),DATE(YEAR($E201),MONTH($E201)+$L201+1,0),DATE(YEAR($E201),MONTH($E201)+$L201,DAY($E201))-1),"")</f>
        <v/>
      </c>
      <c r="N201" s="6">
        <f>IF($B201&amp;$D201&amp;$E201="","",IF($M201="","入力不足",IF($M201&gt;=TODAY(),"期間内の目安","期限切れの目安")))</f>
        <v/>
      </c>
      <c r="O201" s="6">
        <f>IF($D201="","",IF(SUMPRODUCT(--($D$5:$D$1004=$D201))&gt;1,"重複あり",""))</f>
        <v/>
      </c>
      <c r="P201" s="12"/>
    </row>
    <row r="202" spans="1:16">
      <c r="A202" s="15"/>
      <c r="B202" s="11"/>
      <c r="C202" s="16">
        <f>IF($B202="","",IFERROR(INDEX('製品一覧'!$B$5:$B$54,MATCH($B202,'製品一覧'!$A$5:$A$54,0)),"型番が未登録"))</f>
        <v/>
      </c>
      <c r="D202" s="11"/>
      <c r="E202" s="15"/>
      <c r="F202" s="12"/>
      <c r="G202" s="12"/>
      <c r="H202" s="12"/>
      <c r="I202" s="11"/>
      <c r="J202" s="12"/>
      <c r="K202" s="12"/>
      <c r="L202" s="17">
        <f>IF($B202="","",IFERROR(INDEX('製品一覧'!$C$5:$C$54,MATCH($B202,'製品一覧'!$A$5:$A$54,0)),""))</f>
        <v/>
      </c>
      <c r="M202" s="18">
        <f>IF(AND(ISNUMBER($E202),ISNUMBER($L202),$L202&gt;0),IF(DAY($E202)&gt;DAY(DATE(YEAR($E202),MONTH($E202)+$L202+1,0)),DATE(YEAR($E202),MONTH($E202)+$L202+1,0),DATE(YEAR($E202),MONTH($E202)+$L202,DAY($E202))-1),"")</f>
        <v/>
      </c>
      <c r="N202" s="6">
        <f>IF($B202&amp;$D202&amp;$E202="","",IF($M202="","入力不足",IF($M202&gt;=TODAY(),"期間内の目安","期限切れの目安")))</f>
        <v/>
      </c>
      <c r="O202" s="6">
        <f>IF($D202="","",IF(SUMPRODUCT(--($D$5:$D$1004=$D202))&gt;1,"重複あり",""))</f>
        <v/>
      </c>
      <c r="P202" s="12"/>
    </row>
    <row r="203" spans="1:16">
      <c r="A203" s="15"/>
      <c r="B203" s="11"/>
      <c r="C203" s="16">
        <f>IF($B203="","",IFERROR(INDEX('製品一覧'!$B$5:$B$54,MATCH($B203,'製品一覧'!$A$5:$A$54,0)),"型番が未登録"))</f>
        <v/>
      </c>
      <c r="D203" s="11"/>
      <c r="E203" s="15"/>
      <c r="F203" s="12"/>
      <c r="G203" s="12"/>
      <c r="H203" s="12"/>
      <c r="I203" s="11"/>
      <c r="J203" s="12"/>
      <c r="K203" s="12"/>
      <c r="L203" s="17">
        <f>IF($B203="","",IFERROR(INDEX('製品一覧'!$C$5:$C$54,MATCH($B203,'製品一覧'!$A$5:$A$54,0)),""))</f>
        <v/>
      </c>
      <c r="M203" s="18">
        <f>IF(AND(ISNUMBER($E203),ISNUMBER($L203),$L203&gt;0),IF(DAY($E203)&gt;DAY(DATE(YEAR($E203),MONTH($E203)+$L203+1,0)),DATE(YEAR($E203),MONTH($E203)+$L203+1,0),DATE(YEAR($E203),MONTH($E203)+$L203,DAY($E203))-1),"")</f>
        <v/>
      </c>
      <c r="N203" s="6">
        <f>IF($B203&amp;$D203&amp;$E203="","",IF($M203="","入力不足",IF($M203&gt;=TODAY(),"期間内の目安","期限切れの目安")))</f>
        <v/>
      </c>
      <c r="O203" s="6">
        <f>IF($D203="","",IF(SUMPRODUCT(--($D$5:$D$1004=$D203))&gt;1,"重複あり",""))</f>
        <v/>
      </c>
      <c r="P203" s="12"/>
    </row>
    <row r="204" spans="1:16">
      <c r="A204" s="15"/>
      <c r="B204" s="11"/>
      <c r="C204" s="16">
        <f>IF($B204="","",IFERROR(INDEX('製品一覧'!$B$5:$B$54,MATCH($B204,'製品一覧'!$A$5:$A$54,0)),"型番が未登録"))</f>
        <v/>
      </c>
      <c r="D204" s="11"/>
      <c r="E204" s="15"/>
      <c r="F204" s="12"/>
      <c r="G204" s="12"/>
      <c r="H204" s="12"/>
      <c r="I204" s="11"/>
      <c r="J204" s="12"/>
      <c r="K204" s="12"/>
      <c r="L204" s="17">
        <f>IF($B204="","",IFERROR(INDEX('製品一覧'!$C$5:$C$54,MATCH($B204,'製品一覧'!$A$5:$A$54,0)),""))</f>
        <v/>
      </c>
      <c r="M204" s="18">
        <f>IF(AND(ISNUMBER($E204),ISNUMBER($L204),$L204&gt;0),IF(DAY($E204)&gt;DAY(DATE(YEAR($E204),MONTH($E204)+$L204+1,0)),DATE(YEAR($E204),MONTH($E204)+$L204+1,0),DATE(YEAR($E204),MONTH($E204)+$L204,DAY($E204))-1),"")</f>
        <v/>
      </c>
      <c r="N204" s="6">
        <f>IF($B204&amp;$D204&amp;$E204="","",IF($M204="","入力不足",IF($M204&gt;=TODAY(),"期間内の目安","期限切れの目安")))</f>
        <v/>
      </c>
      <c r="O204" s="6">
        <f>IF($D204="","",IF(SUMPRODUCT(--($D$5:$D$1004=$D204))&gt;1,"重複あり",""))</f>
        <v/>
      </c>
      <c r="P204" s="12"/>
    </row>
    <row r="205" spans="1:16">
      <c r="A205" s="15"/>
      <c r="B205" s="11"/>
      <c r="C205" s="16">
        <f>IF($B205="","",IFERROR(INDEX('製品一覧'!$B$5:$B$54,MATCH($B205,'製品一覧'!$A$5:$A$54,0)),"型番が未登録"))</f>
        <v/>
      </c>
      <c r="D205" s="11"/>
      <c r="E205" s="15"/>
      <c r="F205" s="12"/>
      <c r="G205" s="12"/>
      <c r="H205" s="12"/>
      <c r="I205" s="11"/>
      <c r="J205" s="12"/>
      <c r="K205" s="12"/>
      <c r="L205" s="17">
        <f>IF($B205="","",IFERROR(INDEX('製品一覧'!$C$5:$C$54,MATCH($B205,'製品一覧'!$A$5:$A$54,0)),""))</f>
        <v/>
      </c>
      <c r="M205" s="18">
        <f>IF(AND(ISNUMBER($E205),ISNUMBER($L205),$L205&gt;0),IF(DAY($E205)&gt;DAY(DATE(YEAR($E205),MONTH($E205)+$L205+1,0)),DATE(YEAR($E205),MONTH($E205)+$L205+1,0),DATE(YEAR($E205),MONTH($E205)+$L205,DAY($E205))-1),"")</f>
        <v/>
      </c>
      <c r="N205" s="6">
        <f>IF($B205&amp;$D205&amp;$E205="","",IF($M205="","入力不足",IF($M205&gt;=TODAY(),"期間内の目安","期限切れの目安")))</f>
        <v/>
      </c>
      <c r="O205" s="6">
        <f>IF($D205="","",IF(SUMPRODUCT(--($D$5:$D$1004=$D205))&gt;1,"重複あり",""))</f>
        <v/>
      </c>
      <c r="P205" s="12"/>
    </row>
    <row r="206" spans="1:16">
      <c r="A206" s="15"/>
      <c r="B206" s="11"/>
      <c r="C206" s="16">
        <f>IF($B206="","",IFERROR(INDEX('製品一覧'!$B$5:$B$54,MATCH($B206,'製品一覧'!$A$5:$A$54,0)),"型番が未登録"))</f>
        <v/>
      </c>
      <c r="D206" s="11"/>
      <c r="E206" s="15"/>
      <c r="F206" s="12"/>
      <c r="G206" s="12"/>
      <c r="H206" s="12"/>
      <c r="I206" s="11"/>
      <c r="J206" s="12"/>
      <c r="K206" s="12"/>
      <c r="L206" s="17">
        <f>IF($B206="","",IFERROR(INDEX('製品一覧'!$C$5:$C$54,MATCH($B206,'製品一覧'!$A$5:$A$54,0)),""))</f>
        <v/>
      </c>
      <c r="M206" s="18">
        <f>IF(AND(ISNUMBER($E206),ISNUMBER($L206),$L206&gt;0),IF(DAY($E206)&gt;DAY(DATE(YEAR($E206),MONTH($E206)+$L206+1,0)),DATE(YEAR($E206),MONTH($E206)+$L206+1,0),DATE(YEAR($E206),MONTH($E206)+$L206,DAY($E206))-1),"")</f>
        <v/>
      </c>
      <c r="N206" s="6">
        <f>IF($B206&amp;$D206&amp;$E206="","",IF($M206="","入力不足",IF($M206&gt;=TODAY(),"期間内の目安","期限切れの目安")))</f>
        <v/>
      </c>
      <c r="O206" s="6">
        <f>IF($D206="","",IF(SUMPRODUCT(--($D$5:$D$1004=$D206))&gt;1,"重複あり",""))</f>
        <v/>
      </c>
      <c r="P206" s="12"/>
    </row>
    <row r="207" spans="1:16">
      <c r="A207" s="15"/>
      <c r="B207" s="11"/>
      <c r="C207" s="16">
        <f>IF($B207="","",IFERROR(INDEX('製品一覧'!$B$5:$B$54,MATCH($B207,'製品一覧'!$A$5:$A$54,0)),"型番が未登録"))</f>
        <v/>
      </c>
      <c r="D207" s="11"/>
      <c r="E207" s="15"/>
      <c r="F207" s="12"/>
      <c r="G207" s="12"/>
      <c r="H207" s="12"/>
      <c r="I207" s="11"/>
      <c r="J207" s="12"/>
      <c r="K207" s="12"/>
      <c r="L207" s="17">
        <f>IF($B207="","",IFERROR(INDEX('製品一覧'!$C$5:$C$54,MATCH($B207,'製品一覧'!$A$5:$A$54,0)),""))</f>
        <v/>
      </c>
      <c r="M207" s="18">
        <f>IF(AND(ISNUMBER($E207),ISNUMBER($L207),$L207&gt;0),IF(DAY($E207)&gt;DAY(DATE(YEAR($E207),MONTH($E207)+$L207+1,0)),DATE(YEAR($E207),MONTH($E207)+$L207+1,0),DATE(YEAR($E207),MONTH($E207)+$L207,DAY($E207))-1),"")</f>
        <v/>
      </c>
      <c r="N207" s="6">
        <f>IF($B207&amp;$D207&amp;$E207="","",IF($M207="","入力不足",IF($M207&gt;=TODAY(),"期間内の目安","期限切れの目安")))</f>
        <v/>
      </c>
      <c r="O207" s="6">
        <f>IF($D207="","",IF(SUMPRODUCT(--($D$5:$D$1004=$D207))&gt;1,"重複あり",""))</f>
        <v/>
      </c>
      <c r="P207" s="12"/>
    </row>
    <row r="208" spans="1:16">
      <c r="A208" s="15"/>
      <c r="B208" s="11"/>
      <c r="C208" s="16">
        <f>IF($B208="","",IFERROR(INDEX('製品一覧'!$B$5:$B$54,MATCH($B208,'製品一覧'!$A$5:$A$54,0)),"型番が未登録"))</f>
        <v/>
      </c>
      <c r="D208" s="11"/>
      <c r="E208" s="15"/>
      <c r="F208" s="12"/>
      <c r="G208" s="12"/>
      <c r="H208" s="12"/>
      <c r="I208" s="11"/>
      <c r="J208" s="12"/>
      <c r="K208" s="12"/>
      <c r="L208" s="17">
        <f>IF($B208="","",IFERROR(INDEX('製品一覧'!$C$5:$C$54,MATCH($B208,'製品一覧'!$A$5:$A$54,0)),""))</f>
        <v/>
      </c>
      <c r="M208" s="18">
        <f>IF(AND(ISNUMBER($E208),ISNUMBER($L208),$L208&gt;0),IF(DAY($E208)&gt;DAY(DATE(YEAR($E208),MONTH($E208)+$L208+1,0)),DATE(YEAR($E208),MONTH($E208)+$L208+1,0),DATE(YEAR($E208),MONTH($E208)+$L208,DAY($E208))-1),"")</f>
        <v/>
      </c>
      <c r="N208" s="6">
        <f>IF($B208&amp;$D208&amp;$E208="","",IF($M208="","入力不足",IF($M208&gt;=TODAY(),"期間内の目安","期限切れの目安")))</f>
        <v/>
      </c>
      <c r="O208" s="6">
        <f>IF($D208="","",IF(SUMPRODUCT(--($D$5:$D$1004=$D208))&gt;1,"重複あり",""))</f>
        <v/>
      </c>
      <c r="P208" s="12"/>
    </row>
    <row r="209" spans="1:16">
      <c r="A209" s="15"/>
      <c r="B209" s="11"/>
      <c r="C209" s="16">
        <f>IF($B209="","",IFERROR(INDEX('製品一覧'!$B$5:$B$54,MATCH($B209,'製品一覧'!$A$5:$A$54,0)),"型番が未登録"))</f>
        <v/>
      </c>
      <c r="D209" s="11"/>
      <c r="E209" s="15"/>
      <c r="F209" s="12"/>
      <c r="G209" s="12"/>
      <c r="H209" s="12"/>
      <c r="I209" s="11"/>
      <c r="J209" s="12"/>
      <c r="K209" s="12"/>
      <c r="L209" s="17">
        <f>IF($B209="","",IFERROR(INDEX('製品一覧'!$C$5:$C$54,MATCH($B209,'製品一覧'!$A$5:$A$54,0)),""))</f>
        <v/>
      </c>
      <c r="M209" s="18">
        <f>IF(AND(ISNUMBER($E209),ISNUMBER($L209),$L209&gt;0),IF(DAY($E209)&gt;DAY(DATE(YEAR($E209),MONTH($E209)+$L209+1,0)),DATE(YEAR($E209),MONTH($E209)+$L209+1,0),DATE(YEAR($E209),MONTH($E209)+$L209,DAY($E209))-1),"")</f>
        <v/>
      </c>
      <c r="N209" s="6">
        <f>IF($B209&amp;$D209&amp;$E209="","",IF($M209="","入力不足",IF($M209&gt;=TODAY(),"期間内の目安","期限切れの目安")))</f>
        <v/>
      </c>
      <c r="O209" s="6">
        <f>IF($D209="","",IF(SUMPRODUCT(--($D$5:$D$1004=$D209))&gt;1,"重複あり",""))</f>
        <v/>
      </c>
      <c r="P209" s="12"/>
    </row>
    <row r="210" spans="1:16">
      <c r="A210" s="15"/>
      <c r="B210" s="11"/>
      <c r="C210" s="16">
        <f>IF($B210="","",IFERROR(INDEX('製品一覧'!$B$5:$B$54,MATCH($B210,'製品一覧'!$A$5:$A$54,0)),"型番が未登録"))</f>
        <v/>
      </c>
      <c r="D210" s="11"/>
      <c r="E210" s="15"/>
      <c r="F210" s="12"/>
      <c r="G210" s="12"/>
      <c r="H210" s="12"/>
      <c r="I210" s="11"/>
      <c r="J210" s="12"/>
      <c r="K210" s="12"/>
      <c r="L210" s="17">
        <f>IF($B210="","",IFERROR(INDEX('製品一覧'!$C$5:$C$54,MATCH($B210,'製品一覧'!$A$5:$A$54,0)),""))</f>
        <v/>
      </c>
      <c r="M210" s="18">
        <f>IF(AND(ISNUMBER($E210),ISNUMBER($L210),$L210&gt;0),IF(DAY($E210)&gt;DAY(DATE(YEAR($E210),MONTH($E210)+$L210+1,0)),DATE(YEAR($E210),MONTH($E210)+$L210+1,0),DATE(YEAR($E210),MONTH($E210)+$L210,DAY($E210))-1),"")</f>
        <v/>
      </c>
      <c r="N210" s="6">
        <f>IF($B210&amp;$D210&amp;$E210="","",IF($M210="","入力不足",IF($M210&gt;=TODAY(),"期間内の目安","期限切れの目安")))</f>
        <v/>
      </c>
      <c r="O210" s="6">
        <f>IF($D210="","",IF(SUMPRODUCT(--($D$5:$D$1004=$D210))&gt;1,"重複あり",""))</f>
        <v/>
      </c>
      <c r="P210" s="12"/>
    </row>
    <row r="211" spans="1:16">
      <c r="A211" s="15"/>
      <c r="B211" s="11"/>
      <c r="C211" s="16">
        <f>IF($B211="","",IFERROR(INDEX('製品一覧'!$B$5:$B$54,MATCH($B211,'製品一覧'!$A$5:$A$54,0)),"型番が未登録"))</f>
        <v/>
      </c>
      <c r="D211" s="11"/>
      <c r="E211" s="15"/>
      <c r="F211" s="12"/>
      <c r="G211" s="12"/>
      <c r="H211" s="12"/>
      <c r="I211" s="11"/>
      <c r="J211" s="12"/>
      <c r="K211" s="12"/>
      <c r="L211" s="17">
        <f>IF($B211="","",IFERROR(INDEX('製品一覧'!$C$5:$C$54,MATCH($B211,'製品一覧'!$A$5:$A$54,0)),""))</f>
        <v/>
      </c>
      <c r="M211" s="18">
        <f>IF(AND(ISNUMBER($E211),ISNUMBER($L211),$L211&gt;0),IF(DAY($E211)&gt;DAY(DATE(YEAR($E211),MONTH($E211)+$L211+1,0)),DATE(YEAR($E211),MONTH($E211)+$L211+1,0),DATE(YEAR($E211),MONTH($E211)+$L211,DAY($E211))-1),"")</f>
        <v/>
      </c>
      <c r="N211" s="6">
        <f>IF($B211&amp;$D211&amp;$E211="","",IF($M211="","入力不足",IF($M211&gt;=TODAY(),"期間内の目安","期限切れの目安")))</f>
        <v/>
      </c>
      <c r="O211" s="6">
        <f>IF($D211="","",IF(SUMPRODUCT(--($D$5:$D$1004=$D211))&gt;1,"重複あり",""))</f>
        <v/>
      </c>
      <c r="P211" s="12"/>
    </row>
    <row r="212" spans="1:16">
      <c r="A212" s="15"/>
      <c r="B212" s="11"/>
      <c r="C212" s="16">
        <f>IF($B212="","",IFERROR(INDEX('製品一覧'!$B$5:$B$54,MATCH($B212,'製品一覧'!$A$5:$A$54,0)),"型番が未登録"))</f>
        <v/>
      </c>
      <c r="D212" s="11"/>
      <c r="E212" s="15"/>
      <c r="F212" s="12"/>
      <c r="G212" s="12"/>
      <c r="H212" s="12"/>
      <c r="I212" s="11"/>
      <c r="J212" s="12"/>
      <c r="K212" s="12"/>
      <c r="L212" s="17">
        <f>IF($B212="","",IFERROR(INDEX('製品一覧'!$C$5:$C$54,MATCH($B212,'製品一覧'!$A$5:$A$54,0)),""))</f>
        <v/>
      </c>
      <c r="M212" s="18">
        <f>IF(AND(ISNUMBER($E212),ISNUMBER($L212),$L212&gt;0),IF(DAY($E212)&gt;DAY(DATE(YEAR($E212),MONTH($E212)+$L212+1,0)),DATE(YEAR($E212),MONTH($E212)+$L212+1,0),DATE(YEAR($E212),MONTH($E212)+$L212,DAY($E212))-1),"")</f>
        <v/>
      </c>
      <c r="N212" s="6">
        <f>IF($B212&amp;$D212&amp;$E212="","",IF($M212="","入力不足",IF($M212&gt;=TODAY(),"期間内の目安","期限切れの目安")))</f>
        <v/>
      </c>
      <c r="O212" s="6">
        <f>IF($D212="","",IF(SUMPRODUCT(--($D$5:$D$1004=$D212))&gt;1,"重複あり",""))</f>
        <v/>
      </c>
      <c r="P212" s="12"/>
    </row>
    <row r="213" spans="1:16">
      <c r="A213" s="15"/>
      <c r="B213" s="11"/>
      <c r="C213" s="16">
        <f>IF($B213="","",IFERROR(INDEX('製品一覧'!$B$5:$B$54,MATCH($B213,'製品一覧'!$A$5:$A$54,0)),"型番が未登録"))</f>
        <v/>
      </c>
      <c r="D213" s="11"/>
      <c r="E213" s="15"/>
      <c r="F213" s="12"/>
      <c r="G213" s="12"/>
      <c r="H213" s="12"/>
      <c r="I213" s="11"/>
      <c r="J213" s="12"/>
      <c r="K213" s="12"/>
      <c r="L213" s="17">
        <f>IF($B213="","",IFERROR(INDEX('製品一覧'!$C$5:$C$54,MATCH($B213,'製品一覧'!$A$5:$A$54,0)),""))</f>
        <v/>
      </c>
      <c r="M213" s="18">
        <f>IF(AND(ISNUMBER($E213),ISNUMBER($L213),$L213&gt;0),IF(DAY($E213)&gt;DAY(DATE(YEAR($E213),MONTH($E213)+$L213+1,0)),DATE(YEAR($E213),MONTH($E213)+$L213+1,0),DATE(YEAR($E213),MONTH($E213)+$L213,DAY($E213))-1),"")</f>
        <v/>
      </c>
      <c r="N213" s="6">
        <f>IF($B213&amp;$D213&amp;$E213="","",IF($M213="","入力不足",IF($M213&gt;=TODAY(),"期間内の目安","期限切れの目安")))</f>
        <v/>
      </c>
      <c r="O213" s="6">
        <f>IF($D213="","",IF(SUMPRODUCT(--($D$5:$D$1004=$D213))&gt;1,"重複あり",""))</f>
        <v/>
      </c>
      <c r="P213" s="12"/>
    </row>
    <row r="214" spans="1:16">
      <c r="A214" s="15"/>
      <c r="B214" s="11"/>
      <c r="C214" s="16">
        <f>IF($B214="","",IFERROR(INDEX('製品一覧'!$B$5:$B$54,MATCH($B214,'製品一覧'!$A$5:$A$54,0)),"型番が未登録"))</f>
        <v/>
      </c>
      <c r="D214" s="11"/>
      <c r="E214" s="15"/>
      <c r="F214" s="12"/>
      <c r="G214" s="12"/>
      <c r="H214" s="12"/>
      <c r="I214" s="11"/>
      <c r="J214" s="12"/>
      <c r="K214" s="12"/>
      <c r="L214" s="17">
        <f>IF($B214="","",IFERROR(INDEX('製品一覧'!$C$5:$C$54,MATCH($B214,'製品一覧'!$A$5:$A$54,0)),""))</f>
        <v/>
      </c>
      <c r="M214" s="18">
        <f>IF(AND(ISNUMBER($E214),ISNUMBER($L214),$L214&gt;0),IF(DAY($E214)&gt;DAY(DATE(YEAR($E214),MONTH($E214)+$L214+1,0)),DATE(YEAR($E214),MONTH($E214)+$L214+1,0),DATE(YEAR($E214),MONTH($E214)+$L214,DAY($E214))-1),"")</f>
        <v/>
      </c>
      <c r="N214" s="6">
        <f>IF($B214&amp;$D214&amp;$E214="","",IF($M214="","入力不足",IF($M214&gt;=TODAY(),"期間内の目安","期限切れの目安")))</f>
        <v/>
      </c>
      <c r="O214" s="6">
        <f>IF($D214="","",IF(SUMPRODUCT(--($D$5:$D$1004=$D214))&gt;1,"重複あり",""))</f>
        <v/>
      </c>
      <c r="P214" s="12"/>
    </row>
    <row r="215" spans="1:16">
      <c r="A215" s="15"/>
      <c r="B215" s="11"/>
      <c r="C215" s="16">
        <f>IF($B215="","",IFERROR(INDEX('製品一覧'!$B$5:$B$54,MATCH($B215,'製品一覧'!$A$5:$A$54,0)),"型番が未登録"))</f>
        <v/>
      </c>
      <c r="D215" s="11"/>
      <c r="E215" s="15"/>
      <c r="F215" s="12"/>
      <c r="G215" s="12"/>
      <c r="H215" s="12"/>
      <c r="I215" s="11"/>
      <c r="J215" s="12"/>
      <c r="K215" s="12"/>
      <c r="L215" s="17">
        <f>IF($B215="","",IFERROR(INDEX('製品一覧'!$C$5:$C$54,MATCH($B215,'製品一覧'!$A$5:$A$54,0)),""))</f>
        <v/>
      </c>
      <c r="M215" s="18">
        <f>IF(AND(ISNUMBER($E215),ISNUMBER($L215),$L215&gt;0),IF(DAY($E215)&gt;DAY(DATE(YEAR($E215),MONTH($E215)+$L215+1,0)),DATE(YEAR($E215),MONTH($E215)+$L215+1,0),DATE(YEAR($E215),MONTH($E215)+$L215,DAY($E215))-1),"")</f>
        <v/>
      </c>
      <c r="N215" s="6">
        <f>IF($B215&amp;$D215&amp;$E215="","",IF($M215="","入力不足",IF($M215&gt;=TODAY(),"期間内の目安","期限切れの目安")))</f>
        <v/>
      </c>
      <c r="O215" s="6">
        <f>IF($D215="","",IF(SUMPRODUCT(--($D$5:$D$1004=$D215))&gt;1,"重複あり",""))</f>
        <v/>
      </c>
      <c r="P215" s="12"/>
    </row>
    <row r="216" spans="1:16">
      <c r="A216" s="15"/>
      <c r="B216" s="11"/>
      <c r="C216" s="16">
        <f>IF($B216="","",IFERROR(INDEX('製品一覧'!$B$5:$B$54,MATCH($B216,'製品一覧'!$A$5:$A$54,0)),"型番が未登録"))</f>
        <v/>
      </c>
      <c r="D216" s="11"/>
      <c r="E216" s="15"/>
      <c r="F216" s="12"/>
      <c r="G216" s="12"/>
      <c r="H216" s="12"/>
      <c r="I216" s="11"/>
      <c r="J216" s="12"/>
      <c r="K216" s="12"/>
      <c r="L216" s="17">
        <f>IF($B216="","",IFERROR(INDEX('製品一覧'!$C$5:$C$54,MATCH($B216,'製品一覧'!$A$5:$A$54,0)),""))</f>
        <v/>
      </c>
      <c r="M216" s="18">
        <f>IF(AND(ISNUMBER($E216),ISNUMBER($L216),$L216&gt;0),IF(DAY($E216)&gt;DAY(DATE(YEAR($E216),MONTH($E216)+$L216+1,0)),DATE(YEAR($E216),MONTH($E216)+$L216+1,0),DATE(YEAR($E216),MONTH($E216)+$L216,DAY($E216))-1),"")</f>
        <v/>
      </c>
      <c r="N216" s="6">
        <f>IF($B216&amp;$D216&amp;$E216="","",IF($M216="","入力不足",IF($M216&gt;=TODAY(),"期間内の目安","期限切れの目安")))</f>
        <v/>
      </c>
      <c r="O216" s="6">
        <f>IF($D216="","",IF(SUMPRODUCT(--($D$5:$D$1004=$D216))&gt;1,"重複あり",""))</f>
        <v/>
      </c>
      <c r="P216" s="12"/>
    </row>
    <row r="217" spans="1:16">
      <c r="A217" s="15"/>
      <c r="B217" s="11"/>
      <c r="C217" s="16">
        <f>IF($B217="","",IFERROR(INDEX('製品一覧'!$B$5:$B$54,MATCH($B217,'製品一覧'!$A$5:$A$54,0)),"型番が未登録"))</f>
        <v/>
      </c>
      <c r="D217" s="11"/>
      <c r="E217" s="15"/>
      <c r="F217" s="12"/>
      <c r="G217" s="12"/>
      <c r="H217" s="12"/>
      <c r="I217" s="11"/>
      <c r="J217" s="12"/>
      <c r="K217" s="12"/>
      <c r="L217" s="17">
        <f>IF($B217="","",IFERROR(INDEX('製品一覧'!$C$5:$C$54,MATCH($B217,'製品一覧'!$A$5:$A$54,0)),""))</f>
        <v/>
      </c>
      <c r="M217" s="18">
        <f>IF(AND(ISNUMBER($E217),ISNUMBER($L217),$L217&gt;0),IF(DAY($E217)&gt;DAY(DATE(YEAR($E217),MONTH($E217)+$L217+1,0)),DATE(YEAR($E217),MONTH($E217)+$L217+1,0),DATE(YEAR($E217),MONTH($E217)+$L217,DAY($E217))-1),"")</f>
        <v/>
      </c>
      <c r="N217" s="6">
        <f>IF($B217&amp;$D217&amp;$E217="","",IF($M217="","入力不足",IF($M217&gt;=TODAY(),"期間内の目安","期限切れの目安")))</f>
        <v/>
      </c>
      <c r="O217" s="6">
        <f>IF($D217="","",IF(SUMPRODUCT(--($D$5:$D$1004=$D217))&gt;1,"重複あり",""))</f>
        <v/>
      </c>
      <c r="P217" s="12"/>
    </row>
    <row r="218" spans="1:16">
      <c r="A218" s="15"/>
      <c r="B218" s="11"/>
      <c r="C218" s="16">
        <f>IF($B218="","",IFERROR(INDEX('製品一覧'!$B$5:$B$54,MATCH($B218,'製品一覧'!$A$5:$A$54,0)),"型番が未登録"))</f>
        <v/>
      </c>
      <c r="D218" s="11"/>
      <c r="E218" s="15"/>
      <c r="F218" s="12"/>
      <c r="G218" s="12"/>
      <c r="H218" s="12"/>
      <c r="I218" s="11"/>
      <c r="J218" s="12"/>
      <c r="K218" s="12"/>
      <c r="L218" s="17">
        <f>IF($B218="","",IFERROR(INDEX('製品一覧'!$C$5:$C$54,MATCH($B218,'製品一覧'!$A$5:$A$54,0)),""))</f>
        <v/>
      </c>
      <c r="M218" s="18">
        <f>IF(AND(ISNUMBER($E218),ISNUMBER($L218),$L218&gt;0),IF(DAY($E218)&gt;DAY(DATE(YEAR($E218),MONTH($E218)+$L218+1,0)),DATE(YEAR($E218),MONTH($E218)+$L218+1,0),DATE(YEAR($E218),MONTH($E218)+$L218,DAY($E218))-1),"")</f>
        <v/>
      </c>
      <c r="N218" s="6">
        <f>IF($B218&amp;$D218&amp;$E218="","",IF($M218="","入力不足",IF($M218&gt;=TODAY(),"期間内の目安","期限切れの目安")))</f>
        <v/>
      </c>
      <c r="O218" s="6">
        <f>IF($D218="","",IF(SUMPRODUCT(--($D$5:$D$1004=$D218))&gt;1,"重複あり",""))</f>
        <v/>
      </c>
      <c r="P218" s="12"/>
    </row>
    <row r="219" spans="1:16">
      <c r="A219" s="15"/>
      <c r="B219" s="11"/>
      <c r="C219" s="16">
        <f>IF($B219="","",IFERROR(INDEX('製品一覧'!$B$5:$B$54,MATCH($B219,'製品一覧'!$A$5:$A$54,0)),"型番が未登録"))</f>
        <v/>
      </c>
      <c r="D219" s="11"/>
      <c r="E219" s="15"/>
      <c r="F219" s="12"/>
      <c r="G219" s="12"/>
      <c r="H219" s="12"/>
      <c r="I219" s="11"/>
      <c r="J219" s="12"/>
      <c r="K219" s="12"/>
      <c r="L219" s="17">
        <f>IF($B219="","",IFERROR(INDEX('製品一覧'!$C$5:$C$54,MATCH($B219,'製品一覧'!$A$5:$A$54,0)),""))</f>
        <v/>
      </c>
      <c r="M219" s="18">
        <f>IF(AND(ISNUMBER($E219),ISNUMBER($L219),$L219&gt;0),IF(DAY($E219)&gt;DAY(DATE(YEAR($E219),MONTH($E219)+$L219+1,0)),DATE(YEAR($E219),MONTH($E219)+$L219+1,0),DATE(YEAR($E219),MONTH($E219)+$L219,DAY($E219))-1),"")</f>
        <v/>
      </c>
      <c r="N219" s="6">
        <f>IF($B219&amp;$D219&amp;$E219="","",IF($M219="","入力不足",IF($M219&gt;=TODAY(),"期間内の目安","期限切れの目安")))</f>
        <v/>
      </c>
      <c r="O219" s="6">
        <f>IF($D219="","",IF(SUMPRODUCT(--($D$5:$D$1004=$D219))&gt;1,"重複あり",""))</f>
        <v/>
      </c>
      <c r="P219" s="12"/>
    </row>
    <row r="220" spans="1:16">
      <c r="A220" s="15"/>
      <c r="B220" s="11"/>
      <c r="C220" s="16">
        <f>IF($B220="","",IFERROR(INDEX('製品一覧'!$B$5:$B$54,MATCH($B220,'製品一覧'!$A$5:$A$54,0)),"型番が未登録"))</f>
        <v/>
      </c>
      <c r="D220" s="11"/>
      <c r="E220" s="15"/>
      <c r="F220" s="12"/>
      <c r="G220" s="12"/>
      <c r="H220" s="12"/>
      <c r="I220" s="11"/>
      <c r="J220" s="12"/>
      <c r="K220" s="12"/>
      <c r="L220" s="17">
        <f>IF($B220="","",IFERROR(INDEX('製品一覧'!$C$5:$C$54,MATCH($B220,'製品一覧'!$A$5:$A$54,0)),""))</f>
        <v/>
      </c>
      <c r="M220" s="18">
        <f>IF(AND(ISNUMBER($E220),ISNUMBER($L220),$L220&gt;0),IF(DAY($E220)&gt;DAY(DATE(YEAR($E220),MONTH($E220)+$L220+1,0)),DATE(YEAR($E220),MONTH($E220)+$L220+1,0),DATE(YEAR($E220),MONTH($E220)+$L220,DAY($E220))-1),"")</f>
        <v/>
      </c>
      <c r="N220" s="6">
        <f>IF($B220&amp;$D220&amp;$E220="","",IF($M220="","入力不足",IF($M220&gt;=TODAY(),"期間内の目安","期限切れの目安")))</f>
        <v/>
      </c>
      <c r="O220" s="6">
        <f>IF($D220="","",IF(SUMPRODUCT(--($D$5:$D$1004=$D220))&gt;1,"重複あり",""))</f>
        <v/>
      </c>
      <c r="P220" s="12"/>
    </row>
    <row r="221" spans="1:16">
      <c r="A221" s="15"/>
      <c r="B221" s="11"/>
      <c r="C221" s="16">
        <f>IF($B221="","",IFERROR(INDEX('製品一覧'!$B$5:$B$54,MATCH($B221,'製品一覧'!$A$5:$A$54,0)),"型番が未登録"))</f>
        <v/>
      </c>
      <c r="D221" s="11"/>
      <c r="E221" s="15"/>
      <c r="F221" s="12"/>
      <c r="G221" s="12"/>
      <c r="H221" s="12"/>
      <c r="I221" s="11"/>
      <c r="J221" s="12"/>
      <c r="K221" s="12"/>
      <c r="L221" s="17">
        <f>IF($B221="","",IFERROR(INDEX('製品一覧'!$C$5:$C$54,MATCH($B221,'製品一覧'!$A$5:$A$54,0)),""))</f>
        <v/>
      </c>
      <c r="M221" s="18">
        <f>IF(AND(ISNUMBER($E221),ISNUMBER($L221),$L221&gt;0),IF(DAY($E221)&gt;DAY(DATE(YEAR($E221),MONTH($E221)+$L221+1,0)),DATE(YEAR($E221),MONTH($E221)+$L221+1,0),DATE(YEAR($E221),MONTH($E221)+$L221,DAY($E221))-1),"")</f>
        <v/>
      </c>
      <c r="N221" s="6">
        <f>IF($B221&amp;$D221&amp;$E221="","",IF($M221="","入力不足",IF($M221&gt;=TODAY(),"期間内の目安","期限切れの目安")))</f>
        <v/>
      </c>
      <c r="O221" s="6">
        <f>IF($D221="","",IF(SUMPRODUCT(--($D$5:$D$1004=$D221))&gt;1,"重複あり",""))</f>
        <v/>
      </c>
      <c r="P221" s="12"/>
    </row>
    <row r="222" spans="1:16">
      <c r="A222" s="15"/>
      <c r="B222" s="11"/>
      <c r="C222" s="16">
        <f>IF($B222="","",IFERROR(INDEX('製品一覧'!$B$5:$B$54,MATCH($B222,'製品一覧'!$A$5:$A$54,0)),"型番が未登録"))</f>
        <v/>
      </c>
      <c r="D222" s="11"/>
      <c r="E222" s="15"/>
      <c r="F222" s="12"/>
      <c r="G222" s="12"/>
      <c r="H222" s="12"/>
      <c r="I222" s="11"/>
      <c r="J222" s="12"/>
      <c r="K222" s="12"/>
      <c r="L222" s="17">
        <f>IF($B222="","",IFERROR(INDEX('製品一覧'!$C$5:$C$54,MATCH($B222,'製品一覧'!$A$5:$A$54,0)),""))</f>
        <v/>
      </c>
      <c r="M222" s="18">
        <f>IF(AND(ISNUMBER($E222),ISNUMBER($L222),$L222&gt;0),IF(DAY($E222)&gt;DAY(DATE(YEAR($E222),MONTH($E222)+$L222+1,0)),DATE(YEAR($E222),MONTH($E222)+$L222+1,0),DATE(YEAR($E222),MONTH($E222)+$L222,DAY($E222))-1),"")</f>
        <v/>
      </c>
      <c r="N222" s="6">
        <f>IF($B222&amp;$D222&amp;$E222="","",IF($M222="","入力不足",IF($M222&gt;=TODAY(),"期間内の目安","期限切れの目安")))</f>
        <v/>
      </c>
      <c r="O222" s="6">
        <f>IF($D222="","",IF(SUMPRODUCT(--($D$5:$D$1004=$D222))&gt;1,"重複あり",""))</f>
        <v/>
      </c>
      <c r="P222" s="12"/>
    </row>
    <row r="223" spans="1:16">
      <c r="A223" s="15"/>
      <c r="B223" s="11"/>
      <c r="C223" s="16">
        <f>IF($B223="","",IFERROR(INDEX('製品一覧'!$B$5:$B$54,MATCH($B223,'製品一覧'!$A$5:$A$54,0)),"型番が未登録"))</f>
        <v/>
      </c>
      <c r="D223" s="11"/>
      <c r="E223" s="15"/>
      <c r="F223" s="12"/>
      <c r="G223" s="12"/>
      <c r="H223" s="12"/>
      <c r="I223" s="11"/>
      <c r="J223" s="12"/>
      <c r="K223" s="12"/>
      <c r="L223" s="17">
        <f>IF($B223="","",IFERROR(INDEX('製品一覧'!$C$5:$C$54,MATCH($B223,'製品一覧'!$A$5:$A$54,0)),""))</f>
        <v/>
      </c>
      <c r="M223" s="18">
        <f>IF(AND(ISNUMBER($E223),ISNUMBER($L223),$L223&gt;0),IF(DAY($E223)&gt;DAY(DATE(YEAR($E223),MONTH($E223)+$L223+1,0)),DATE(YEAR($E223),MONTH($E223)+$L223+1,0),DATE(YEAR($E223),MONTH($E223)+$L223,DAY($E223))-1),"")</f>
        <v/>
      </c>
      <c r="N223" s="6">
        <f>IF($B223&amp;$D223&amp;$E223="","",IF($M223="","入力不足",IF($M223&gt;=TODAY(),"期間内の目安","期限切れの目安")))</f>
        <v/>
      </c>
      <c r="O223" s="6">
        <f>IF($D223="","",IF(SUMPRODUCT(--($D$5:$D$1004=$D223))&gt;1,"重複あり",""))</f>
        <v/>
      </c>
      <c r="P223" s="12"/>
    </row>
    <row r="224" spans="1:16">
      <c r="A224" s="15"/>
      <c r="B224" s="11"/>
      <c r="C224" s="16">
        <f>IF($B224="","",IFERROR(INDEX('製品一覧'!$B$5:$B$54,MATCH($B224,'製品一覧'!$A$5:$A$54,0)),"型番が未登録"))</f>
        <v/>
      </c>
      <c r="D224" s="11"/>
      <c r="E224" s="15"/>
      <c r="F224" s="12"/>
      <c r="G224" s="12"/>
      <c r="H224" s="12"/>
      <c r="I224" s="11"/>
      <c r="J224" s="12"/>
      <c r="K224" s="12"/>
      <c r="L224" s="17">
        <f>IF($B224="","",IFERROR(INDEX('製品一覧'!$C$5:$C$54,MATCH($B224,'製品一覧'!$A$5:$A$54,0)),""))</f>
        <v/>
      </c>
      <c r="M224" s="18">
        <f>IF(AND(ISNUMBER($E224),ISNUMBER($L224),$L224&gt;0),IF(DAY($E224)&gt;DAY(DATE(YEAR($E224),MONTH($E224)+$L224+1,0)),DATE(YEAR($E224),MONTH($E224)+$L224+1,0),DATE(YEAR($E224),MONTH($E224)+$L224,DAY($E224))-1),"")</f>
        <v/>
      </c>
      <c r="N224" s="6">
        <f>IF($B224&amp;$D224&amp;$E224="","",IF($M224="","入力不足",IF($M224&gt;=TODAY(),"期間内の目安","期限切れの目安")))</f>
        <v/>
      </c>
      <c r="O224" s="6">
        <f>IF($D224="","",IF(SUMPRODUCT(--($D$5:$D$1004=$D224))&gt;1,"重複あり",""))</f>
        <v/>
      </c>
      <c r="P224" s="12"/>
    </row>
    <row r="225" spans="1:16">
      <c r="A225" s="15"/>
      <c r="B225" s="11"/>
      <c r="C225" s="16">
        <f>IF($B225="","",IFERROR(INDEX('製品一覧'!$B$5:$B$54,MATCH($B225,'製品一覧'!$A$5:$A$54,0)),"型番が未登録"))</f>
        <v/>
      </c>
      <c r="D225" s="11"/>
      <c r="E225" s="15"/>
      <c r="F225" s="12"/>
      <c r="G225" s="12"/>
      <c r="H225" s="12"/>
      <c r="I225" s="11"/>
      <c r="J225" s="12"/>
      <c r="K225" s="12"/>
      <c r="L225" s="17">
        <f>IF($B225="","",IFERROR(INDEX('製品一覧'!$C$5:$C$54,MATCH($B225,'製品一覧'!$A$5:$A$54,0)),""))</f>
        <v/>
      </c>
      <c r="M225" s="18">
        <f>IF(AND(ISNUMBER($E225),ISNUMBER($L225),$L225&gt;0),IF(DAY($E225)&gt;DAY(DATE(YEAR($E225),MONTH($E225)+$L225+1,0)),DATE(YEAR($E225),MONTH($E225)+$L225+1,0),DATE(YEAR($E225),MONTH($E225)+$L225,DAY($E225))-1),"")</f>
        <v/>
      </c>
      <c r="N225" s="6">
        <f>IF($B225&amp;$D225&amp;$E225="","",IF($M225="","入力不足",IF($M225&gt;=TODAY(),"期間内の目安","期限切れの目安")))</f>
        <v/>
      </c>
      <c r="O225" s="6">
        <f>IF($D225="","",IF(SUMPRODUCT(--($D$5:$D$1004=$D225))&gt;1,"重複あり",""))</f>
        <v/>
      </c>
      <c r="P225" s="12"/>
    </row>
    <row r="226" spans="1:16">
      <c r="A226" s="15"/>
      <c r="B226" s="11"/>
      <c r="C226" s="16">
        <f>IF($B226="","",IFERROR(INDEX('製品一覧'!$B$5:$B$54,MATCH($B226,'製品一覧'!$A$5:$A$54,0)),"型番が未登録"))</f>
        <v/>
      </c>
      <c r="D226" s="11"/>
      <c r="E226" s="15"/>
      <c r="F226" s="12"/>
      <c r="G226" s="12"/>
      <c r="H226" s="12"/>
      <c r="I226" s="11"/>
      <c r="J226" s="12"/>
      <c r="K226" s="12"/>
      <c r="L226" s="17">
        <f>IF($B226="","",IFERROR(INDEX('製品一覧'!$C$5:$C$54,MATCH($B226,'製品一覧'!$A$5:$A$54,0)),""))</f>
        <v/>
      </c>
      <c r="M226" s="18">
        <f>IF(AND(ISNUMBER($E226),ISNUMBER($L226),$L226&gt;0),IF(DAY($E226)&gt;DAY(DATE(YEAR($E226),MONTH($E226)+$L226+1,0)),DATE(YEAR($E226),MONTH($E226)+$L226+1,0),DATE(YEAR($E226),MONTH($E226)+$L226,DAY($E226))-1),"")</f>
        <v/>
      </c>
      <c r="N226" s="6">
        <f>IF($B226&amp;$D226&amp;$E226="","",IF($M226="","入力不足",IF($M226&gt;=TODAY(),"期間内の目安","期限切れの目安")))</f>
        <v/>
      </c>
      <c r="O226" s="6">
        <f>IF($D226="","",IF(SUMPRODUCT(--($D$5:$D$1004=$D226))&gt;1,"重複あり",""))</f>
        <v/>
      </c>
      <c r="P226" s="12"/>
    </row>
    <row r="227" spans="1:16">
      <c r="A227" s="15"/>
      <c r="B227" s="11"/>
      <c r="C227" s="16">
        <f>IF($B227="","",IFERROR(INDEX('製品一覧'!$B$5:$B$54,MATCH($B227,'製品一覧'!$A$5:$A$54,0)),"型番が未登録"))</f>
        <v/>
      </c>
      <c r="D227" s="11"/>
      <c r="E227" s="15"/>
      <c r="F227" s="12"/>
      <c r="G227" s="12"/>
      <c r="H227" s="12"/>
      <c r="I227" s="11"/>
      <c r="J227" s="12"/>
      <c r="K227" s="12"/>
      <c r="L227" s="17">
        <f>IF($B227="","",IFERROR(INDEX('製品一覧'!$C$5:$C$54,MATCH($B227,'製品一覧'!$A$5:$A$54,0)),""))</f>
        <v/>
      </c>
      <c r="M227" s="18">
        <f>IF(AND(ISNUMBER($E227),ISNUMBER($L227),$L227&gt;0),IF(DAY($E227)&gt;DAY(DATE(YEAR($E227),MONTH($E227)+$L227+1,0)),DATE(YEAR($E227),MONTH($E227)+$L227+1,0),DATE(YEAR($E227),MONTH($E227)+$L227,DAY($E227))-1),"")</f>
        <v/>
      </c>
      <c r="N227" s="6">
        <f>IF($B227&amp;$D227&amp;$E227="","",IF($M227="","入力不足",IF($M227&gt;=TODAY(),"期間内の目安","期限切れの目安")))</f>
        <v/>
      </c>
      <c r="O227" s="6">
        <f>IF($D227="","",IF(SUMPRODUCT(--($D$5:$D$1004=$D227))&gt;1,"重複あり",""))</f>
        <v/>
      </c>
      <c r="P227" s="12"/>
    </row>
    <row r="228" spans="1:16">
      <c r="A228" s="15"/>
      <c r="B228" s="11"/>
      <c r="C228" s="16">
        <f>IF($B228="","",IFERROR(INDEX('製品一覧'!$B$5:$B$54,MATCH($B228,'製品一覧'!$A$5:$A$54,0)),"型番が未登録"))</f>
        <v/>
      </c>
      <c r="D228" s="11"/>
      <c r="E228" s="15"/>
      <c r="F228" s="12"/>
      <c r="G228" s="12"/>
      <c r="H228" s="12"/>
      <c r="I228" s="11"/>
      <c r="J228" s="12"/>
      <c r="K228" s="12"/>
      <c r="L228" s="17">
        <f>IF($B228="","",IFERROR(INDEX('製品一覧'!$C$5:$C$54,MATCH($B228,'製品一覧'!$A$5:$A$54,0)),""))</f>
        <v/>
      </c>
      <c r="M228" s="18">
        <f>IF(AND(ISNUMBER($E228),ISNUMBER($L228),$L228&gt;0),IF(DAY($E228)&gt;DAY(DATE(YEAR($E228),MONTH($E228)+$L228+1,0)),DATE(YEAR($E228),MONTH($E228)+$L228+1,0),DATE(YEAR($E228),MONTH($E228)+$L228,DAY($E228))-1),"")</f>
        <v/>
      </c>
      <c r="N228" s="6">
        <f>IF($B228&amp;$D228&amp;$E228="","",IF($M228="","入力不足",IF($M228&gt;=TODAY(),"期間内の目安","期限切れの目安")))</f>
        <v/>
      </c>
      <c r="O228" s="6">
        <f>IF($D228="","",IF(SUMPRODUCT(--($D$5:$D$1004=$D228))&gt;1,"重複あり",""))</f>
        <v/>
      </c>
      <c r="P228" s="12"/>
    </row>
    <row r="229" spans="1:16">
      <c r="A229" s="15"/>
      <c r="B229" s="11"/>
      <c r="C229" s="16">
        <f>IF($B229="","",IFERROR(INDEX('製品一覧'!$B$5:$B$54,MATCH($B229,'製品一覧'!$A$5:$A$54,0)),"型番が未登録"))</f>
        <v/>
      </c>
      <c r="D229" s="11"/>
      <c r="E229" s="15"/>
      <c r="F229" s="12"/>
      <c r="G229" s="12"/>
      <c r="H229" s="12"/>
      <c r="I229" s="11"/>
      <c r="J229" s="12"/>
      <c r="K229" s="12"/>
      <c r="L229" s="17">
        <f>IF($B229="","",IFERROR(INDEX('製品一覧'!$C$5:$C$54,MATCH($B229,'製品一覧'!$A$5:$A$54,0)),""))</f>
        <v/>
      </c>
      <c r="M229" s="18">
        <f>IF(AND(ISNUMBER($E229),ISNUMBER($L229),$L229&gt;0),IF(DAY($E229)&gt;DAY(DATE(YEAR($E229),MONTH($E229)+$L229+1,0)),DATE(YEAR($E229),MONTH($E229)+$L229+1,0),DATE(YEAR($E229),MONTH($E229)+$L229,DAY($E229))-1),"")</f>
        <v/>
      </c>
      <c r="N229" s="6">
        <f>IF($B229&amp;$D229&amp;$E229="","",IF($M229="","入力不足",IF($M229&gt;=TODAY(),"期間内の目安","期限切れの目安")))</f>
        <v/>
      </c>
      <c r="O229" s="6">
        <f>IF($D229="","",IF(SUMPRODUCT(--($D$5:$D$1004=$D229))&gt;1,"重複あり",""))</f>
        <v/>
      </c>
      <c r="P229" s="12"/>
    </row>
    <row r="230" spans="1:16">
      <c r="A230" s="15"/>
      <c r="B230" s="11"/>
      <c r="C230" s="16">
        <f>IF($B230="","",IFERROR(INDEX('製品一覧'!$B$5:$B$54,MATCH($B230,'製品一覧'!$A$5:$A$54,0)),"型番が未登録"))</f>
        <v/>
      </c>
      <c r="D230" s="11"/>
      <c r="E230" s="15"/>
      <c r="F230" s="12"/>
      <c r="G230" s="12"/>
      <c r="H230" s="12"/>
      <c r="I230" s="11"/>
      <c r="J230" s="12"/>
      <c r="K230" s="12"/>
      <c r="L230" s="17">
        <f>IF($B230="","",IFERROR(INDEX('製品一覧'!$C$5:$C$54,MATCH($B230,'製品一覧'!$A$5:$A$54,0)),""))</f>
        <v/>
      </c>
      <c r="M230" s="18">
        <f>IF(AND(ISNUMBER($E230),ISNUMBER($L230),$L230&gt;0),IF(DAY($E230)&gt;DAY(DATE(YEAR($E230),MONTH($E230)+$L230+1,0)),DATE(YEAR($E230),MONTH($E230)+$L230+1,0),DATE(YEAR($E230),MONTH($E230)+$L230,DAY($E230))-1),"")</f>
        <v/>
      </c>
      <c r="N230" s="6">
        <f>IF($B230&amp;$D230&amp;$E230="","",IF($M230="","入力不足",IF($M230&gt;=TODAY(),"期間内の目安","期限切れの目安")))</f>
        <v/>
      </c>
      <c r="O230" s="6">
        <f>IF($D230="","",IF(SUMPRODUCT(--($D$5:$D$1004=$D230))&gt;1,"重複あり",""))</f>
        <v/>
      </c>
      <c r="P230" s="12"/>
    </row>
    <row r="231" spans="1:16">
      <c r="A231" s="15"/>
      <c r="B231" s="11"/>
      <c r="C231" s="16">
        <f>IF($B231="","",IFERROR(INDEX('製品一覧'!$B$5:$B$54,MATCH($B231,'製品一覧'!$A$5:$A$54,0)),"型番が未登録"))</f>
        <v/>
      </c>
      <c r="D231" s="11"/>
      <c r="E231" s="15"/>
      <c r="F231" s="12"/>
      <c r="G231" s="12"/>
      <c r="H231" s="12"/>
      <c r="I231" s="11"/>
      <c r="J231" s="12"/>
      <c r="K231" s="12"/>
      <c r="L231" s="17">
        <f>IF($B231="","",IFERROR(INDEX('製品一覧'!$C$5:$C$54,MATCH($B231,'製品一覧'!$A$5:$A$54,0)),""))</f>
        <v/>
      </c>
      <c r="M231" s="18">
        <f>IF(AND(ISNUMBER($E231),ISNUMBER($L231),$L231&gt;0),IF(DAY($E231)&gt;DAY(DATE(YEAR($E231),MONTH($E231)+$L231+1,0)),DATE(YEAR($E231),MONTH($E231)+$L231+1,0),DATE(YEAR($E231),MONTH($E231)+$L231,DAY($E231))-1),"")</f>
        <v/>
      </c>
      <c r="N231" s="6">
        <f>IF($B231&amp;$D231&amp;$E231="","",IF($M231="","入力不足",IF($M231&gt;=TODAY(),"期間内の目安","期限切れの目安")))</f>
        <v/>
      </c>
      <c r="O231" s="6">
        <f>IF($D231="","",IF(SUMPRODUCT(--($D$5:$D$1004=$D231))&gt;1,"重複あり",""))</f>
        <v/>
      </c>
      <c r="P231" s="12"/>
    </row>
    <row r="232" spans="1:16">
      <c r="A232" s="15"/>
      <c r="B232" s="11"/>
      <c r="C232" s="16">
        <f>IF($B232="","",IFERROR(INDEX('製品一覧'!$B$5:$B$54,MATCH($B232,'製品一覧'!$A$5:$A$54,0)),"型番が未登録"))</f>
        <v/>
      </c>
      <c r="D232" s="11"/>
      <c r="E232" s="15"/>
      <c r="F232" s="12"/>
      <c r="G232" s="12"/>
      <c r="H232" s="12"/>
      <c r="I232" s="11"/>
      <c r="J232" s="12"/>
      <c r="K232" s="12"/>
      <c r="L232" s="17">
        <f>IF($B232="","",IFERROR(INDEX('製品一覧'!$C$5:$C$54,MATCH($B232,'製品一覧'!$A$5:$A$54,0)),""))</f>
        <v/>
      </c>
      <c r="M232" s="18">
        <f>IF(AND(ISNUMBER($E232),ISNUMBER($L232),$L232&gt;0),IF(DAY($E232)&gt;DAY(DATE(YEAR($E232),MONTH($E232)+$L232+1,0)),DATE(YEAR($E232),MONTH($E232)+$L232+1,0),DATE(YEAR($E232),MONTH($E232)+$L232,DAY($E232))-1),"")</f>
        <v/>
      </c>
      <c r="N232" s="6">
        <f>IF($B232&amp;$D232&amp;$E232="","",IF($M232="","入力不足",IF($M232&gt;=TODAY(),"期間内の目安","期限切れの目安")))</f>
        <v/>
      </c>
      <c r="O232" s="6">
        <f>IF($D232="","",IF(SUMPRODUCT(--($D$5:$D$1004=$D232))&gt;1,"重複あり",""))</f>
        <v/>
      </c>
      <c r="P232" s="12"/>
    </row>
    <row r="233" spans="1:16">
      <c r="A233" s="15"/>
      <c r="B233" s="11"/>
      <c r="C233" s="16">
        <f>IF($B233="","",IFERROR(INDEX('製品一覧'!$B$5:$B$54,MATCH($B233,'製品一覧'!$A$5:$A$54,0)),"型番が未登録"))</f>
        <v/>
      </c>
      <c r="D233" s="11"/>
      <c r="E233" s="15"/>
      <c r="F233" s="12"/>
      <c r="G233" s="12"/>
      <c r="H233" s="12"/>
      <c r="I233" s="11"/>
      <c r="J233" s="12"/>
      <c r="K233" s="12"/>
      <c r="L233" s="17">
        <f>IF($B233="","",IFERROR(INDEX('製品一覧'!$C$5:$C$54,MATCH($B233,'製品一覧'!$A$5:$A$54,0)),""))</f>
        <v/>
      </c>
      <c r="M233" s="18">
        <f>IF(AND(ISNUMBER($E233),ISNUMBER($L233),$L233&gt;0),IF(DAY($E233)&gt;DAY(DATE(YEAR($E233),MONTH($E233)+$L233+1,0)),DATE(YEAR($E233),MONTH($E233)+$L233+1,0),DATE(YEAR($E233),MONTH($E233)+$L233,DAY($E233))-1),"")</f>
        <v/>
      </c>
      <c r="N233" s="6">
        <f>IF($B233&amp;$D233&amp;$E233="","",IF($M233="","入力不足",IF($M233&gt;=TODAY(),"期間内の目安","期限切れの目安")))</f>
        <v/>
      </c>
      <c r="O233" s="6">
        <f>IF($D233="","",IF(SUMPRODUCT(--($D$5:$D$1004=$D233))&gt;1,"重複あり",""))</f>
        <v/>
      </c>
      <c r="P233" s="12"/>
    </row>
    <row r="234" spans="1:16">
      <c r="A234" s="15"/>
      <c r="B234" s="11"/>
      <c r="C234" s="16">
        <f>IF($B234="","",IFERROR(INDEX('製品一覧'!$B$5:$B$54,MATCH($B234,'製品一覧'!$A$5:$A$54,0)),"型番が未登録"))</f>
        <v/>
      </c>
      <c r="D234" s="11"/>
      <c r="E234" s="15"/>
      <c r="F234" s="12"/>
      <c r="G234" s="12"/>
      <c r="H234" s="12"/>
      <c r="I234" s="11"/>
      <c r="J234" s="12"/>
      <c r="K234" s="12"/>
      <c r="L234" s="17">
        <f>IF($B234="","",IFERROR(INDEX('製品一覧'!$C$5:$C$54,MATCH($B234,'製品一覧'!$A$5:$A$54,0)),""))</f>
        <v/>
      </c>
      <c r="M234" s="18">
        <f>IF(AND(ISNUMBER($E234),ISNUMBER($L234),$L234&gt;0),IF(DAY($E234)&gt;DAY(DATE(YEAR($E234),MONTH($E234)+$L234+1,0)),DATE(YEAR($E234),MONTH($E234)+$L234+1,0),DATE(YEAR($E234),MONTH($E234)+$L234,DAY($E234))-1),"")</f>
        <v/>
      </c>
      <c r="N234" s="6">
        <f>IF($B234&amp;$D234&amp;$E234="","",IF($M234="","入力不足",IF($M234&gt;=TODAY(),"期間内の目安","期限切れの目安")))</f>
        <v/>
      </c>
      <c r="O234" s="6">
        <f>IF($D234="","",IF(SUMPRODUCT(--($D$5:$D$1004=$D234))&gt;1,"重複あり",""))</f>
        <v/>
      </c>
      <c r="P234" s="12"/>
    </row>
    <row r="235" spans="1:16">
      <c r="A235" s="15"/>
      <c r="B235" s="11"/>
      <c r="C235" s="16">
        <f>IF($B235="","",IFERROR(INDEX('製品一覧'!$B$5:$B$54,MATCH($B235,'製品一覧'!$A$5:$A$54,0)),"型番が未登録"))</f>
        <v/>
      </c>
      <c r="D235" s="11"/>
      <c r="E235" s="15"/>
      <c r="F235" s="12"/>
      <c r="G235" s="12"/>
      <c r="H235" s="12"/>
      <c r="I235" s="11"/>
      <c r="J235" s="12"/>
      <c r="K235" s="12"/>
      <c r="L235" s="17">
        <f>IF($B235="","",IFERROR(INDEX('製品一覧'!$C$5:$C$54,MATCH($B235,'製品一覧'!$A$5:$A$54,0)),""))</f>
        <v/>
      </c>
      <c r="M235" s="18">
        <f>IF(AND(ISNUMBER($E235),ISNUMBER($L235),$L235&gt;0),IF(DAY($E235)&gt;DAY(DATE(YEAR($E235),MONTH($E235)+$L235+1,0)),DATE(YEAR($E235),MONTH($E235)+$L235+1,0),DATE(YEAR($E235),MONTH($E235)+$L235,DAY($E235))-1),"")</f>
        <v/>
      </c>
      <c r="N235" s="6">
        <f>IF($B235&amp;$D235&amp;$E235="","",IF($M235="","入力不足",IF($M235&gt;=TODAY(),"期間内の目安","期限切れの目安")))</f>
        <v/>
      </c>
      <c r="O235" s="6">
        <f>IF($D235="","",IF(SUMPRODUCT(--($D$5:$D$1004=$D235))&gt;1,"重複あり",""))</f>
        <v/>
      </c>
      <c r="P235" s="12"/>
    </row>
    <row r="236" spans="1:16">
      <c r="A236" s="15"/>
      <c r="B236" s="11"/>
      <c r="C236" s="16">
        <f>IF($B236="","",IFERROR(INDEX('製品一覧'!$B$5:$B$54,MATCH($B236,'製品一覧'!$A$5:$A$54,0)),"型番が未登録"))</f>
        <v/>
      </c>
      <c r="D236" s="11"/>
      <c r="E236" s="15"/>
      <c r="F236" s="12"/>
      <c r="G236" s="12"/>
      <c r="H236" s="12"/>
      <c r="I236" s="11"/>
      <c r="J236" s="12"/>
      <c r="K236" s="12"/>
      <c r="L236" s="17">
        <f>IF($B236="","",IFERROR(INDEX('製品一覧'!$C$5:$C$54,MATCH($B236,'製品一覧'!$A$5:$A$54,0)),""))</f>
        <v/>
      </c>
      <c r="M236" s="18">
        <f>IF(AND(ISNUMBER($E236),ISNUMBER($L236),$L236&gt;0),IF(DAY($E236)&gt;DAY(DATE(YEAR($E236),MONTH($E236)+$L236+1,0)),DATE(YEAR($E236),MONTH($E236)+$L236+1,0),DATE(YEAR($E236),MONTH($E236)+$L236,DAY($E236))-1),"")</f>
        <v/>
      </c>
      <c r="N236" s="6">
        <f>IF($B236&amp;$D236&amp;$E236="","",IF($M236="","入力不足",IF($M236&gt;=TODAY(),"期間内の目安","期限切れの目安")))</f>
        <v/>
      </c>
      <c r="O236" s="6">
        <f>IF($D236="","",IF(SUMPRODUCT(--($D$5:$D$1004=$D236))&gt;1,"重複あり",""))</f>
        <v/>
      </c>
      <c r="P236" s="12"/>
    </row>
    <row r="237" spans="1:16">
      <c r="A237" s="15"/>
      <c r="B237" s="11"/>
      <c r="C237" s="16">
        <f>IF($B237="","",IFERROR(INDEX('製品一覧'!$B$5:$B$54,MATCH($B237,'製品一覧'!$A$5:$A$54,0)),"型番が未登録"))</f>
        <v/>
      </c>
      <c r="D237" s="11"/>
      <c r="E237" s="15"/>
      <c r="F237" s="12"/>
      <c r="G237" s="12"/>
      <c r="H237" s="12"/>
      <c r="I237" s="11"/>
      <c r="J237" s="12"/>
      <c r="K237" s="12"/>
      <c r="L237" s="17">
        <f>IF($B237="","",IFERROR(INDEX('製品一覧'!$C$5:$C$54,MATCH($B237,'製品一覧'!$A$5:$A$54,0)),""))</f>
        <v/>
      </c>
      <c r="M237" s="18">
        <f>IF(AND(ISNUMBER($E237),ISNUMBER($L237),$L237&gt;0),IF(DAY($E237)&gt;DAY(DATE(YEAR($E237),MONTH($E237)+$L237+1,0)),DATE(YEAR($E237),MONTH($E237)+$L237+1,0),DATE(YEAR($E237),MONTH($E237)+$L237,DAY($E237))-1),"")</f>
        <v/>
      </c>
      <c r="N237" s="6">
        <f>IF($B237&amp;$D237&amp;$E237="","",IF($M237="","入力不足",IF($M237&gt;=TODAY(),"期間内の目安","期限切れの目安")))</f>
        <v/>
      </c>
      <c r="O237" s="6">
        <f>IF($D237="","",IF(SUMPRODUCT(--($D$5:$D$1004=$D237))&gt;1,"重複あり",""))</f>
        <v/>
      </c>
      <c r="P237" s="12"/>
    </row>
    <row r="238" spans="1:16">
      <c r="A238" s="15"/>
      <c r="B238" s="11"/>
      <c r="C238" s="16">
        <f>IF($B238="","",IFERROR(INDEX('製品一覧'!$B$5:$B$54,MATCH($B238,'製品一覧'!$A$5:$A$54,0)),"型番が未登録"))</f>
        <v/>
      </c>
      <c r="D238" s="11"/>
      <c r="E238" s="15"/>
      <c r="F238" s="12"/>
      <c r="G238" s="12"/>
      <c r="H238" s="12"/>
      <c r="I238" s="11"/>
      <c r="J238" s="12"/>
      <c r="K238" s="12"/>
      <c r="L238" s="17">
        <f>IF($B238="","",IFERROR(INDEX('製品一覧'!$C$5:$C$54,MATCH($B238,'製品一覧'!$A$5:$A$54,0)),""))</f>
        <v/>
      </c>
      <c r="M238" s="18">
        <f>IF(AND(ISNUMBER($E238),ISNUMBER($L238),$L238&gt;0),IF(DAY($E238)&gt;DAY(DATE(YEAR($E238),MONTH($E238)+$L238+1,0)),DATE(YEAR($E238),MONTH($E238)+$L238+1,0),DATE(YEAR($E238),MONTH($E238)+$L238,DAY($E238))-1),"")</f>
        <v/>
      </c>
      <c r="N238" s="6">
        <f>IF($B238&amp;$D238&amp;$E238="","",IF($M238="","入力不足",IF($M238&gt;=TODAY(),"期間内の目安","期限切れの目安")))</f>
        <v/>
      </c>
      <c r="O238" s="6">
        <f>IF($D238="","",IF(SUMPRODUCT(--($D$5:$D$1004=$D238))&gt;1,"重複あり",""))</f>
        <v/>
      </c>
      <c r="P238" s="12"/>
    </row>
    <row r="239" spans="1:16">
      <c r="A239" s="15"/>
      <c r="B239" s="11"/>
      <c r="C239" s="16">
        <f>IF($B239="","",IFERROR(INDEX('製品一覧'!$B$5:$B$54,MATCH($B239,'製品一覧'!$A$5:$A$54,0)),"型番が未登録"))</f>
        <v/>
      </c>
      <c r="D239" s="11"/>
      <c r="E239" s="15"/>
      <c r="F239" s="12"/>
      <c r="G239" s="12"/>
      <c r="H239" s="12"/>
      <c r="I239" s="11"/>
      <c r="J239" s="12"/>
      <c r="K239" s="12"/>
      <c r="L239" s="17">
        <f>IF($B239="","",IFERROR(INDEX('製品一覧'!$C$5:$C$54,MATCH($B239,'製品一覧'!$A$5:$A$54,0)),""))</f>
        <v/>
      </c>
      <c r="M239" s="18">
        <f>IF(AND(ISNUMBER($E239),ISNUMBER($L239),$L239&gt;0),IF(DAY($E239)&gt;DAY(DATE(YEAR($E239),MONTH($E239)+$L239+1,0)),DATE(YEAR($E239),MONTH($E239)+$L239+1,0),DATE(YEAR($E239),MONTH($E239)+$L239,DAY($E239))-1),"")</f>
        <v/>
      </c>
      <c r="N239" s="6">
        <f>IF($B239&amp;$D239&amp;$E239="","",IF($M239="","入力不足",IF($M239&gt;=TODAY(),"期間内の目安","期限切れの目安")))</f>
        <v/>
      </c>
      <c r="O239" s="6">
        <f>IF($D239="","",IF(SUMPRODUCT(--($D$5:$D$1004=$D239))&gt;1,"重複あり",""))</f>
        <v/>
      </c>
      <c r="P239" s="12"/>
    </row>
    <row r="240" spans="1:16">
      <c r="A240" s="15"/>
      <c r="B240" s="11"/>
      <c r="C240" s="16">
        <f>IF($B240="","",IFERROR(INDEX('製品一覧'!$B$5:$B$54,MATCH($B240,'製品一覧'!$A$5:$A$54,0)),"型番が未登録"))</f>
        <v/>
      </c>
      <c r="D240" s="11"/>
      <c r="E240" s="15"/>
      <c r="F240" s="12"/>
      <c r="G240" s="12"/>
      <c r="H240" s="12"/>
      <c r="I240" s="11"/>
      <c r="J240" s="12"/>
      <c r="K240" s="12"/>
      <c r="L240" s="17">
        <f>IF($B240="","",IFERROR(INDEX('製品一覧'!$C$5:$C$54,MATCH($B240,'製品一覧'!$A$5:$A$54,0)),""))</f>
        <v/>
      </c>
      <c r="M240" s="18">
        <f>IF(AND(ISNUMBER($E240),ISNUMBER($L240),$L240&gt;0),IF(DAY($E240)&gt;DAY(DATE(YEAR($E240),MONTH($E240)+$L240+1,0)),DATE(YEAR($E240),MONTH($E240)+$L240+1,0),DATE(YEAR($E240),MONTH($E240)+$L240,DAY($E240))-1),"")</f>
        <v/>
      </c>
      <c r="N240" s="6">
        <f>IF($B240&amp;$D240&amp;$E240="","",IF($M240="","入力不足",IF($M240&gt;=TODAY(),"期間内の目安","期限切れの目安")))</f>
        <v/>
      </c>
      <c r="O240" s="6">
        <f>IF($D240="","",IF(SUMPRODUCT(--($D$5:$D$1004=$D240))&gt;1,"重複あり",""))</f>
        <v/>
      </c>
      <c r="P240" s="12"/>
    </row>
    <row r="241" spans="1:16">
      <c r="A241" s="15"/>
      <c r="B241" s="11"/>
      <c r="C241" s="16">
        <f>IF($B241="","",IFERROR(INDEX('製品一覧'!$B$5:$B$54,MATCH($B241,'製品一覧'!$A$5:$A$54,0)),"型番が未登録"))</f>
        <v/>
      </c>
      <c r="D241" s="11"/>
      <c r="E241" s="15"/>
      <c r="F241" s="12"/>
      <c r="G241" s="12"/>
      <c r="H241" s="12"/>
      <c r="I241" s="11"/>
      <c r="J241" s="12"/>
      <c r="K241" s="12"/>
      <c r="L241" s="17">
        <f>IF($B241="","",IFERROR(INDEX('製品一覧'!$C$5:$C$54,MATCH($B241,'製品一覧'!$A$5:$A$54,0)),""))</f>
        <v/>
      </c>
      <c r="M241" s="18">
        <f>IF(AND(ISNUMBER($E241),ISNUMBER($L241),$L241&gt;0),IF(DAY($E241)&gt;DAY(DATE(YEAR($E241),MONTH($E241)+$L241+1,0)),DATE(YEAR($E241),MONTH($E241)+$L241+1,0),DATE(YEAR($E241),MONTH($E241)+$L241,DAY($E241))-1),"")</f>
        <v/>
      </c>
      <c r="N241" s="6">
        <f>IF($B241&amp;$D241&amp;$E241="","",IF($M241="","入力不足",IF($M241&gt;=TODAY(),"期間内の目安","期限切れの目安")))</f>
        <v/>
      </c>
      <c r="O241" s="6">
        <f>IF($D241="","",IF(SUMPRODUCT(--($D$5:$D$1004=$D241))&gt;1,"重複あり",""))</f>
        <v/>
      </c>
      <c r="P241" s="12"/>
    </row>
    <row r="242" spans="1:16">
      <c r="A242" s="15"/>
      <c r="B242" s="11"/>
      <c r="C242" s="16">
        <f>IF($B242="","",IFERROR(INDEX('製品一覧'!$B$5:$B$54,MATCH($B242,'製品一覧'!$A$5:$A$54,0)),"型番が未登録"))</f>
        <v/>
      </c>
      <c r="D242" s="11"/>
      <c r="E242" s="15"/>
      <c r="F242" s="12"/>
      <c r="G242" s="12"/>
      <c r="H242" s="12"/>
      <c r="I242" s="11"/>
      <c r="J242" s="12"/>
      <c r="K242" s="12"/>
      <c r="L242" s="17">
        <f>IF($B242="","",IFERROR(INDEX('製品一覧'!$C$5:$C$54,MATCH($B242,'製品一覧'!$A$5:$A$54,0)),""))</f>
        <v/>
      </c>
      <c r="M242" s="18">
        <f>IF(AND(ISNUMBER($E242),ISNUMBER($L242),$L242&gt;0),IF(DAY($E242)&gt;DAY(DATE(YEAR($E242),MONTH($E242)+$L242+1,0)),DATE(YEAR($E242),MONTH($E242)+$L242+1,0),DATE(YEAR($E242),MONTH($E242)+$L242,DAY($E242))-1),"")</f>
        <v/>
      </c>
      <c r="N242" s="6">
        <f>IF($B242&amp;$D242&amp;$E242="","",IF($M242="","入力不足",IF($M242&gt;=TODAY(),"期間内の目安","期限切れの目安")))</f>
        <v/>
      </c>
      <c r="O242" s="6">
        <f>IF($D242="","",IF(SUMPRODUCT(--($D$5:$D$1004=$D242))&gt;1,"重複あり",""))</f>
        <v/>
      </c>
      <c r="P242" s="12"/>
    </row>
    <row r="243" spans="1:16">
      <c r="A243" s="15"/>
      <c r="B243" s="11"/>
      <c r="C243" s="16">
        <f>IF($B243="","",IFERROR(INDEX('製品一覧'!$B$5:$B$54,MATCH($B243,'製品一覧'!$A$5:$A$54,0)),"型番が未登録"))</f>
        <v/>
      </c>
      <c r="D243" s="11"/>
      <c r="E243" s="15"/>
      <c r="F243" s="12"/>
      <c r="G243" s="12"/>
      <c r="H243" s="12"/>
      <c r="I243" s="11"/>
      <c r="J243" s="12"/>
      <c r="K243" s="12"/>
      <c r="L243" s="17">
        <f>IF($B243="","",IFERROR(INDEX('製品一覧'!$C$5:$C$54,MATCH($B243,'製品一覧'!$A$5:$A$54,0)),""))</f>
        <v/>
      </c>
      <c r="M243" s="18">
        <f>IF(AND(ISNUMBER($E243),ISNUMBER($L243),$L243&gt;0),IF(DAY($E243)&gt;DAY(DATE(YEAR($E243),MONTH($E243)+$L243+1,0)),DATE(YEAR($E243),MONTH($E243)+$L243+1,0),DATE(YEAR($E243),MONTH($E243)+$L243,DAY($E243))-1),"")</f>
        <v/>
      </c>
      <c r="N243" s="6">
        <f>IF($B243&amp;$D243&amp;$E243="","",IF($M243="","入力不足",IF($M243&gt;=TODAY(),"期間内の目安","期限切れの目安")))</f>
        <v/>
      </c>
      <c r="O243" s="6">
        <f>IF($D243="","",IF(SUMPRODUCT(--($D$5:$D$1004=$D243))&gt;1,"重複あり",""))</f>
        <v/>
      </c>
      <c r="P243" s="12"/>
    </row>
    <row r="244" spans="1:16">
      <c r="A244" s="15"/>
      <c r="B244" s="11"/>
      <c r="C244" s="16">
        <f>IF($B244="","",IFERROR(INDEX('製品一覧'!$B$5:$B$54,MATCH($B244,'製品一覧'!$A$5:$A$54,0)),"型番が未登録"))</f>
        <v/>
      </c>
      <c r="D244" s="11"/>
      <c r="E244" s="15"/>
      <c r="F244" s="12"/>
      <c r="G244" s="12"/>
      <c r="H244" s="12"/>
      <c r="I244" s="11"/>
      <c r="J244" s="12"/>
      <c r="K244" s="12"/>
      <c r="L244" s="17">
        <f>IF($B244="","",IFERROR(INDEX('製品一覧'!$C$5:$C$54,MATCH($B244,'製品一覧'!$A$5:$A$54,0)),""))</f>
        <v/>
      </c>
      <c r="M244" s="18">
        <f>IF(AND(ISNUMBER($E244),ISNUMBER($L244),$L244&gt;0),IF(DAY($E244)&gt;DAY(DATE(YEAR($E244),MONTH($E244)+$L244+1,0)),DATE(YEAR($E244),MONTH($E244)+$L244+1,0),DATE(YEAR($E244),MONTH($E244)+$L244,DAY($E244))-1),"")</f>
        <v/>
      </c>
      <c r="N244" s="6">
        <f>IF($B244&amp;$D244&amp;$E244="","",IF($M244="","入力不足",IF($M244&gt;=TODAY(),"期間内の目安","期限切れの目安")))</f>
        <v/>
      </c>
      <c r="O244" s="6">
        <f>IF($D244="","",IF(SUMPRODUCT(--($D$5:$D$1004=$D244))&gt;1,"重複あり",""))</f>
        <v/>
      </c>
      <c r="P244" s="12"/>
    </row>
    <row r="245" spans="1:16">
      <c r="A245" s="15"/>
      <c r="B245" s="11"/>
      <c r="C245" s="16">
        <f>IF($B245="","",IFERROR(INDEX('製品一覧'!$B$5:$B$54,MATCH($B245,'製品一覧'!$A$5:$A$54,0)),"型番が未登録"))</f>
        <v/>
      </c>
      <c r="D245" s="11"/>
      <c r="E245" s="15"/>
      <c r="F245" s="12"/>
      <c r="G245" s="12"/>
      <c r="H245" s="12"/>
      <c r="I245" s="11"/>
      <c r="J245" s="12"/>
      <c r="K245" s="12"/>
      <c r="L245" s="17">
        <f>IF($B245="","",IFERROR(INDEX('製品一覧'!$C$5:$C$54,MATCH($B245,'製品一覧'!$A$5:$A$54,0)),""))</f>
        <v/>
      </c>
      <c r="M245" s="18">
        <f>IF(AND(ISNUMBER($E245),ISNUMBER($L245),$L245&gt;0),IF(DAY($E245)&gt;DAY(DATE(YEAR($E245),MONTH($E245)+$L245+1,0)),DATE(YEAR($E245),MONTH($E245)+$L245+1,0),DATE(YEAR($E245),MONTH($E245)+$L245,DAY($E245))-1),"")</f>
        <v/>
      </c>
      <c r="N245" s="6">
        <f>IF($B245&amp;$D245&amp;$E245="","",IF($M245="","入力不足",IF($M245&gt;=TODAY(),"期間内の目安","期限切れの目安")))</f>
        <v/>
      </c>
      <c r="O245" s="6">
        <f>IF($D245="","",IF(SUMPRODUCT(--($D$5:$D$1004=$D245))&gt;1,"重複あり",""))</f>
        <v/>
      </c>
      <c r="P245" s="12"/>
    </row>
    <row r="246" spans="1:16">
      <c r="A246" s="15"/>
      <c r="B246" s="11"/>
      <c r="C246" s="16">
        <f>IF($B246="","",IFERROR(INDEX('製品一覧'!$B$5:$B$54,MATCH($B246,'製品一覧'!$A$5:$A$54,0)),"型番が未登録"))</f>
        <v/>
      </c>
      <c r="D246" s="11"/>
      <c r="E246" s="15"/>
      <c r="F246" s="12"/>
      <c r="G246" s="12"/>
      <c r="H246" s="12"/>
      <c r="I246" s="11"/>
      <c r="J246" s="12"/>
      <c r="K246" s="12"/>
      <c r="L246" s="17">
        <f>IF($B246="","",IFERROR(INDEX('製品一覧'!$C$5:$C$54,MATCH($B246,'製品一覧'!$A$5:$A$54,0)),""))</f>
        <v/>
      </c>
      <c r="M246" s="18">
        <f>IF(AND(ISNUMBER($E246),ISNUMBER($L246),$L246&gt;0),IF(DAY($E246)&gt;DAY(DATE(YEAR($E246),MONTH($E246)+$L246+1,0)),DATE(YEAR($E246),MONTH($E246)+$L246+1,0),DATE(YEAR($E246),MONTH($E246)+$L246,DAY($E246))-1),"")</f>
        <v/>
      </c>
      <c r="N246" s="6">
        <f>IF($B246&amp;$D246&amp;$E246="","",IF($M246="","入力不足",IF($M246&gt;=TODAY(),"期間内の目安","期限切れの目安")))</f>
        <v/>
      </c>
      <c r="O246" s="6">
        <f>IF($D246="","",IF(SUMPRODUCT(--($D$5:$D$1004=$D246))&gt;1,"重複あり",""))</f>
        <v/>
      </c>
      <c r="P246" s="12"/>
    </row>
    <row r="247" spans="1:16">
      <c r="A247" s="15"/>
      <c r="B247" s="11"/>
      <c r="C247" s="16">
        <f>IF($B247="","",IFERROR(INDEX('製品一覧'!$B$5:$B$54,MATCH($B247,'製品一覧'!$A$5:$A$54,0)),"型番が未登録"))</f>
        <v/>
      </c>
      <c r="D247" s="11"/>
      <c r="E247" s="15"/>
      <c r="F247" s="12"/>
      <c r="G247" s="12"/>
      <c r="H247" s="12"/>
      <c r="I247" s="11"/>
      <c r="J247" s="12"/>
      <c r="K247" s="12"/>
      <c r="L247" s="17">
        <f>IF($B247="","",IFERROR(INDEX('製品一覧'!$C$5:$C$54,MATCH($B247,'製品一覧'!$A$5:$A$54,0)),""))</f>
        <v/>
      </c>
      <c r="M247" s="18">
        <f>IF(AND(ISNUMBER($E247),ISNUMBER($L247),$L247&gt;0),IF(DAY($E247)&gt;DAY(DATE(YEAR($E247),MONTH($E247)+$L247+1,0)),DATE(YEAR($E247),MONTH($E247)+$L247+1,0),DATE(YEAR($E247),MONTH($E247)+$L247,DAY($E247))-1),"")</f>
        <v/>
      </c>
      <c r="N247" s="6">
        <f>IF($B247&amp;$D247&amp;$E247="","",IF($M247="","入力不足",IF($M247&gt;=TODAY(),"期間内の目安","期限切れの目安")))</f>
        <v/>
      </c>
      <c r="O247" s="6">
        <f>IF($D247="","",IF(SUMPRODUCT(--($D$5:$D$1004=$D247))&gt;1,"重複あり",""))</f>
        <v/>
      </c>
      <c r="P247" s="12"/>
    </row>
    <row r="248" spans="1:16">
      <c r="A248" s="15"/>
      <c r="B248" s="11"/>
      <c r="C248" s="16">
        <f>IF($B248="","",IFERROR(INDEX('製品一覧'!$B$5:$B$54,MATCH($B248,'製品一覧'!$A$5:$A$54,0)),"型番が未登録"))</f>
        <v/>
      </c>
      <c r="D248" s="11"/>
      <c r="E248" s="15"/>
      <c r="F248" s="12"/>
      <c r="G248" s="12"/>
      <c r="H248" s="12"/>
      <c r="I248" s="11"/>
      <c r="J248" s="12"/>
      <c r="K248" s="12"/>
      <c r="L248" s="17">
        <f>IF($B248="","",IFERROR(INDEX('製品一覧'!$C$5:$C$54,MATCH($B248,'製品一覧'!$A$5:$A$54,0)),""))</f>
        <v/>
      </c>
      <c r="M248" s="18">
        <f>IF(AND(ISNUMBER($E248),ISNUMBER($L248),$L248&gt;0),IF(DAY($E248)&gt;DAY(DATE(YEAR($E248),MONTH($E248)+$L248+1,0)),DATE(YEAR($E248),MONTH($E248)+$L248+1,0),DATE(YEAR($E248),MONTH($E248)+$L248,DAY($E248))-1),"")</f>
        <v/>
      </c>
      <c r="N248" s="6">
        <f>IF($B248&amp;$D248&amp;$E248="","",IF($M248="","入力不足",IF($M248&gt;=TODAY(),"期間内の目安","期限切れの目安")))</f>
        <v/>
      </c>
      <c r="O248" s="6">
        <f>IF($D248="","",IF(SUMPRODUCT(--($D$5:$D$1004=$D248))&gt;1,"重複あり",""))</f>
        <v/>
      </c>
      <c r="P248" s="12"/>
    </row>
    <row r="249" spans="1:16">
      <c r="A249" s="15"/>
      <c r="B249" s="11"/>
      <c r="C249" s="16">
        <f>IF($B249="","",IFERROR(INDEX('製品一覧'!$B$5:$B$54,MATCH($B249,'製品一覧'!$A$5:$A$54,0)),"型番が未登録"))</f>
        <v/>
      </c>
      <c r="D249" s="11"/>
      <c r="E249" s="15"/>
      <c r="F249" s="12"/>
      <c r="G249" s="12"/>
      <c r="H249" s="12"/>
      <c r="I249" s="11"/>
      <c r="J249" s="12"/>
      <c r="K249" s="12"/>
      <c r="L249" s="17">
        <f>IF($B249="","",IFERROR(INDEX('製品一覧'!$C$5:$C$54,MATCH($B249,'製品一覧'!$A$5:$A$54,0)),""))</f>
        <v/>
      </c>
      <c r="M249" s="18">
        <f>IF(AND(ISNUMBER($E249),ISNUMBER($L249),$L249&gt;0),IF(DAY($E249)&gt;DAY(DATE(YEAR($E249),MONTH($E249)+$L249+1,0)),DATE(YEAR($E249),MONTH($E249)+$L249+1,0),DATE(YEAR($E249),MONTH($E249)+$L249,DAY($E249))-1),"")</f>
        <v/>
      </c>
      <c r="N249" s="6">
        <f>IF($B249&amp;$D249&amp;$E249="","",IF($M249="","入力不足",IF($M249&gt;=TODAY(),"期間内の目安","期限切れの目安")))</f>
        <v/>
      </c>
      <c r="O249" s="6">
        <f>IF($D249="","",IF(SUMPRODUCT(--($D$5:$D$1004=$D249))&gt;1,"重複あり",""))</f>
        <v/>
      </c>
      <c r="P249" s="12"/>
    </row>
    <row r="250" spans="1:16">
      <c r="A250" s="15"/>
      <c r="B250" s="11"/>
      <c r="C250" s="16">
        <f>IF($B250="","",IFERROR(INDEX('製品一覧'!$B$5:$B$54,MATCH($B250,'製品一覧'!$A$5:$A$54,0)),"型番が未登録"))</f>
        <v/>
      </c>
      <c r="D250" s="11"/>
      <c r="E250" s="15"/>
      <c r="F250" s="12"/>
      <c r="G250" s="12"/>
      <c r="H250" s="12"/>
      <c r="I250" s="11"/>
      <c r="J250" s="12"/>
      <c r="K250" s="12"/>
      <c r="L250" s="17">
        <f>IF($B250="","",IFERROR(INDEX('製品一覧'!$C$5:$C$54,MATCH($B250,'製品一覧'!$A$5:$A$54,0)),""))</f>
        <v/>
      </c>
      <c r="M250" s="18">
        <f>IF(AND(ISNUMBER($E250),ISNUMBER($L250),$L250&gt;0),IF(DAY($E250)&gt;DAY(DATE(YEAR($E250),MONTH($E250)+$L250+1,0)),DATE(YEAR($E250),MONTH($E250)+$L250+1,0),DATE(YEAR($E250),MONTH($E250)+$L250,DAY($E250))-1),"")</f>
        <v/>
      </c>
      <c r="N250" s="6">
        <f>IF($B250&amp;$D250&amp;$E250="","",IF($M250="","入力不足",IF($M250&gt;=TODAY(),"期間内の目安","期限切れの目安")))</f>
        <v/>
      </c>
      <c r="O250" s="6">
        <f>IF($D250="","",IF(SUMPRODUCT(--($D$5:$D$1004=$D250))&gt;1,"重複あり",""))</f>
        <v/>
      </c>
      <c r="P250" s="12"/>
    </row>
    <row r="251" spans="1:16">
      <c r="A251" s="15"/>
      <c r="B251" s="11"/>
      <c r="C251" s="16">
        <f>IF($B251="","",IFERROR(INDEX('製品一覧'!$B$5:$B$54,MATCH($B251,'製品一覧'!$A$5:$A$54,0)),"型番が未登録"))</f>
        <v/>
      </c>
      <c r="D251" s="11"/>
      <c r="E251" s="15"/>
      <c r="F251" s="12"/>
      <c r="G251" s="12"/>
      <c r="H251" s="12"/>
      <c r="I251" s="11"/>
      <c r="J251" s="12"/>
      <c r="K251" s="12"/>
      <c r="L251" s="17">
        <f>IF($B251="","",IFERROR(INDEX('製品一覧'!$C$5:$C$54,MATCH($B251,'製品一覧'!$A$5:$A$54,0)),""))</f>
        <v/>
      </c>
      <c r="M251" s="18">
        <f>IF(AND(ISNUMBER($E251),ISNUMBER($L251),$L251&gt;0),IF(DAY($E251)&gt;DAY(DATE(YEAR($E251),MONTH($E251)+$L251+1,0)),DATE(YEAR($E251),MONTH($E251)+$L251+1,0),DATE(YEAR($E251),MONTH($E251)+$L251,DAY($E251))-1),"")</f>
        <v/>
      </c>
      <c r="N251" s="6">
        <f>IF($B251&amp;$D251&amp;$E251="","",IF($M251="","入力不足",IF($M251&gt;=TODAY(),"期間内の目安","期限切れの目安")))</f>
        <v/>
      </c>
      <c r="O251" s="6">
        <f>IF($D251="","",IF(SUMPRODUCT(--($D$5:$D$1004=$D251))&gt;1,"重複あり",""))</f>
        <v/>
      </c>
      <c r="P251" s="12"/>
    </row>
    <row r="252" spans="1:16">
      <c r="A252" s="15"/>
      <c r="B252" s="11"/>
      <c r="C252" s="16">
        <f>IF($B252="","",IFERROR(INDEX('製品一覧'!$B$5:$B$54,MATCH($B252,'製品一覧'!$A$5:$A$54,0)),"型番が未登録"))</f>
        <v/>
      </c>
      <c r="D252" s="11"/>
      <c r="E252" s="15"/>
      <c r="F252" s="12"/>
      <c r="G252" s="12"/>
      <c r="H252" s="12"/>
      <c r="I252" s="11"/>
      <c r="J252" s="12"/>
      <c r="K252" s="12"/>
      <c r="L252" s="17">
        <f>IF($B252="","",IFERROR(INDEX('製品一覧'!$C$5:$C$54,MATCH($B252,'製品一覧'!$A$5:$A$54,0)),""))</f>
        <v/>
      </c>
      <c r="M252" s="18">
        <f>IF(AND(ISNUMBER($E252),ISNUMBER($L252),$L252&gt;0),IF(DAY($E252)&gt;DAY(DATE(YEAR($E252),MONTH($E252)+$L252+1,0)),DATE(YEAR($E252),MONTH($E252)+$L252+1,0),DATE(YEAR($E252),MONTH($E252)+$L252,DAY($E252))-1),"")</f>
        <v/>
      </c>
      <c r="N252" s="6">
        <f>IF($B252&amp;$D252&amp;$E252="","",IF($M252="","入力不足",IF($M252&gt;=TODAY(),"期間内の目安","期限切れの目安")))</f>
        <v/>
      </c>
      <c r="O252" s="6">
        <f>IF($D252="","",IF(SUMPRODUCT(--($D$5:$D$1004=$D252))&gt;1,"重複あり",""))</f>
        <v/>
      </c>
      <c r="P252" s="12"/>
    </row>
    <row r="253" spans="1:16">
      <c r="A253" s="15"/>
      <c r="B253" s="11"/>
      <c r="C253" s="16">
        <f>IF($B253="","",IFERROR(INDEX('製品一覧'!$B$5:$B$54,MATCH($B253,'製品一覧'!$A$5:$A$54,0)),"型番が未登録"))</f>
        <v/>
      </c>
      <c r="D253" s="11"/>
      <c r="E253" s="15"/>
      <c r="F253" s="12"/>
      <c r="G253" s="12"/>
      <c r="H253" s="12"/>
      <c r="I253" s="11"/>
      <c r="J253" s="12"/>
      <c r="K253" s="12"/>
      <c r="L253" s="17">
        <f>IF($B253="","",IFERROR(INDEX('製品一覧'!$C$5:$C$54,MATCH($B253,'製品一覧'!$A$5:$A$54,0)),""))</f>
        <v/>
      </c>
      <c r="M253" s="18">
        <f>IF(AND(ISNUMBER($E253),ISNUMBER($L253),$L253&gt;0),IF(DAY($E253)&gt;DAY(DATE(YEAR($E253),MONTH($E253)+$L253+1,0)),DATE(YEAR($E253),MONTH($E253)+$L253+1,0),DATE(YEAR($E253),MONTH($E253)+$L253,DAY($E253))-1),"")</f>
        <v/>
      </c>
      <c r="N253" s="6">
        <f>IF($B253&amp;$D253&amp;$E253="","",IF($M253="","入力不足",IF($M253&gt;=TODAY(),"期間内の目安","期限切れの目安")))</f>
        <v/>
      </c>
      <c r="O253" s="6">
        <f>IF($D253="","",IF(SUMPRODUCT(--($D$5:$D$1004=$D253))&gt;1,"重複あり",""))</f>
        <v/>
      </c>
      <c r="P253" s="12"/>
    </row>
    <row r="254" spans="1:16">
      <c r="A254" s="15"/>
      <c r="B254" s="11"/>
      <c r="C254" s="16">
        <f>IF($B254="","",IFERROR(INDEX('製品一覧'!$B$5:$B$54,MATCH($B254,'製品一覧'!$A$5:$A$54,0)),"型番が未登録"))</f>
        <v/>
      </c>
      <c r="D254" s="11"/>
      <c r="E254" s="15"/>
      <c r="F254" s="12"/>
      <c r="G254" s="12"/>
      <c r="H254" s="12"/>
      <c r="I254" s="11"/>
      <c r="J254" s="12"/>
      <c r="K254" s="12"/>
      <c r="L254" s="17">
        <f>IF($B254="","",IFERROR(INDEX('製品一覧'!$C$5:$C$54,MATCH($B254,'製品一覧'!$A$5:$A$54,0)),""))</f>
        <v/>
      </c>
      <c r="M254" s="18">
        <f>IF(AND(ISNUMBER($E254),ISNUMBER($L254),$L254&gt;0),IF(DAY($E254)&gt;DAY(DATE(YEAR($E254),MONTH($E254)+$L254+1,0)),DATE(YEAR($E254),MONTH($E254)+$L254+1,0),DATE(YEAR($E254),MONTH($E254)+$L254,DAY($E254))-1),"")</f>
        <v/>
      </c>
      <c r="N254" s="6">
        <f>IF($B254&amp;$D254&amp;$E254="","",IF($M254="","入力不足",IF($M254&gt;=TODAY(),"期間内の目安","期限切れの目安")))</f>
        <v/>
      </c>
      <c r="O254" s="6">
        <f>IF($D254="","",IF(SUMPRODUCT(--($D$5:$D$1004=$D254))&gt;1,"重複あり",""))</f>
        <v/>
      </c>
      <c r="P254" s="12"/>
    </row>
    <row r="255" spans="1:16">
      <c r="A255" s="15"/>
      <c r="B255" s="11"/>
      <c r="C255" s="16">
        <f>IF($B255="","",IFERROR(INDEX('製品一覧'!$B$5:$B$54,MATCH($B255,'製品一覧'!$A$5:$A$54,0)),"型番が未登録"))</f>
        <v/>
      </c>
      <c r="D255" s="11"/>
      <c r="E255" s="15"/>
      <c r="F255" s="12"/>
      <c r="G255" s="12"/>
      <c r="H255" s="12"/>
      <c r="I255" s="11"/>
      <c r="J255" s="12"/>
      <c r="K255" s="12"/>
      <c r="L255" s="17">
        <f>IF($B255="","",IFERROR(INDEX('製品一覧'!$C$5:$C$54,MATCH($B255,'製品一覧'!$A$5:$A$54,0)),""))</f>
        <v/>
      </c>
      <c r="M255" s="18">
        <f>IF(AND(ISNUMBER($E255),ISNUMBER($L255),$L255&gt;0),IF(DAY($E255)&gt;DAY(DATE(YEAR($E255),MONTH($E255)+$L255+1,0)),DATE(YEAR($E255),MONTH($E255)+$L255+1,0),DATE(YEAR($E255),MONTH($E255)+$L255,DAY($E255))-1),"")</f>
        <v/>
      </c>
      <c r="N255" s="6">
        <f>IF($B255&amp;$D255&amp;$E255="","",IF($M255="","入力不足",IF($M255&gt;=TODAY(),"期間内の目安","期限切れの目安")))</f>
        <v/>
      </c>
      <c r="O255" s="6">
        <f>IF($D255="","",IF(SUMPRODUCT(--($D$5:$D$1004=$D255))&gt;1,"重複あり",""))</f>
        <v/>
      </c>
      <c r="P255" s="12"/>
    </row>
    <row r="256" spans="1:16">
      <c r="A256" s="15"/>
      <c r="B256" s="11"/>
      <c r="C256" s="16">
        <f>IF($B256="","",IFERROR(INDEX('製品一覧'!$B$5:$B$54,MATCH($B256,'製品一覧'!$A$5:$A$54,0)),"型番が未登録"))</f>
        <v/>
      </c>
      <c r="D256" s="11"/>
      <c r="E256" s="15"/>
      <c r="F256" s="12"/>
      <c r="G256" s="12"/>
      <c r="H256" s="12"/>
      <c r="I256" s="11"/>
      <c r="J256" s="12"/>
      <c r="K256" s="12"/>
      <c r="L256" s="17">
        <f>IF($B256="","",IFERROR(INDEX('製品一覧'!$C$5:$C$54,MATCH($B256,'製品一覧'!$A$5:$A$54,0)),""))</f>
        <v/>
      </c>
      <c r="M256" s="18">
        <f>IF(AND(ISNUMBER($E256),ISNUMBER($L256),$L256&gt;0),IF(DAY($E256)&gt;DAY(DATE(YEAR($E256),MONTH($E256)+$L256+1,0)),DATE(YEAR($E256),MONTH($E256)+$L256+1,0),DATE(YEAR($E256),MONTH($E256)+$L256,DAY($E256))-1),"")</f>
        <v/>
      </c>
      <c r="N256" s="6">
        <f>IF($B256&amp;$D256&amp;$E256="","",IF($M256="","入力不足",IF($M256&gt;=TODAY(),"期間内の目安","期限切れの目安")))</f>
        <v/>
      </c>
      <c r="O256" s="6">
        <f>IF($D256="","",IF(SUMPRODUCT(--($D$5:$D$1004=$D256))&gt;1,"重複あり",""))</f>
        <v/>
      </c>
      <c r="P256" s="12"/>
    </row>
    <row r="257" spans="1:16">
      <c r="A257" s="15"/>
      <c r="B257" s="11"/>
      <c r="C257" s="16">
        <f>IF($B257="","",IFERROR(INDEX('製品一覧'!$B$5:$B$54,MATCH($B257,'製品一覧'!$A$5:$A$54,0)),"型番が未登録"))</f>
        <v/>
      </c>
      <c r="D257" s="11"/>
      <c r="E257" s="15"/>
      <c r="F257" s="12"/>
      <c r="G257" s="12"/>
      <c r="H257" s="12"/>
      <c r="I257" s="11"/>
      <c r="J257" s="12"/>
      <c r="K257" s="12"/>
      <c r="L257" s="17">
        <f>IF($B257="","",IFERROR(INDEX('製品一覧'!$C$5:$C$54,MATCH($B257,'製品一覧'!$A$5:$A$54,0)),""))</f>
        <v/>
      </c>
      <c r="M257" s="18">
        <f>IF(AND(ISNUMBER($E257),ISNUMBER($L257),$L257&gt;0),IF(DAY($E257)&gt;DAY(DATE(YEAR($E257),MONTH($E257)+$L257+1,0)),DATE(YEAR($E257),MONTH($E257)+$L257+1,0),DATE(YEAR($E257),MONTH($E257)+$L257,DAY($E257))-1),"")</f>
        <v/>
      </c>
      <c r="N257" s="6">
        <f>IF($B257&amp;$D257&amp;$E257="","",IF($M257="","入力不足",IF($M257&gt;=TODAY(),"期間内の目安","期限切れの目安")))</f>
        <v/>
      </c>
      <c r="O257" s="6">
        <f>IF($D257="","",IF(SUMPRODUCT(--($D$5:$D$1004=$D257))&gt;1,"重複あり",""))</f>
        <v/>
      </c>
      <c r="P257" s="12"/>
    </row>
    <row r="258" spans="1:16">
      <c r="A258" s="15"/>
      <c r="B258" s="11"/>
      <c r="C258" s="16">
        <f>IF($B258="","",IFERROR(INDEX('製品一覧'!$B$5:$B$54,MATCH($B258,'製品一覧'!$A$5:$A$54,0)),"型番が未登録"))</f>
        <v/>
      </c>
      <c r="D258" s="11"/>
      <c r="E258" s="15"/>
      <c r="F258" s="12"/>
      <c r="G258" s="12"/>
      <c r="H258" s="12"/>
      <c r="I258" s="11"/>
      <c r="J258" s="12"/>
      <c r="K258" s="12"/>
      <c r="L258" s="17">
        <f>IF($B258="","",IFERROR(INDEX('製品一覧'!$C$5:$C$54,MATCH($B258,'製品一覧'!$A$5:$A$54,0)),""))</f>
        <v/>
      </c>
      <c r="M258" s="18">
        <f>IF(AND(ISNUMBER($E258),ISNUMBER($L258),$L258&gt;0),IF(DAY($E258)&gt;DAY(DATE(YEAR($E258),MONTH($E258)+$L258+1,0)),DATE(YEAR($E258),MONTH($E258)+$L258+1,0),DATE(YEAR($E258),MONTH($E258)+$L258,DAY($E258))-1),"")</f>
        <v/>
      </c>
      <c r="N258" s="6">
        <f>IF($B258&amp;$D258&amp;$E258="","",IF($M258="","入力不足",IF($M258&gt;=TODAY(),"期間内の目安","期限切れの目安")))</f>
        <v/>
      </c>
      <c r="O258" s="6">
        <f>IF($D258="","",IF(SUMPRODUCT(--($D$5:$D$1004=$D258))&gt;1,"重複あり",""))</f>
        <v/>
      </c>
      <c r="P258" s="12"/>
    </row>
    <row r="259" spans="1:16">
      <c r="A259" s="15"/>
      <c r="B259" s="11"/>
      <c r="C259" s="16">
        <f>IF($B259="","",IFERROR(INDEX('製品一覧'!$B$5:$B$54,MATCH($B259,'製品一覧'!$A$5:$A$54,0)),"型番が未登録"))</f>
        <v/>
      </c>
      <c r="D259" s="11"/>
      <c r="E259" s="15"/>
      <c r="F259" s="12"/>
      <c r="G259" s="12"/>
      <c r="H259" s="12"/>
      <c r="I259" s="11"/>
      <c r="J259" s="12"/>
      <c r="K259" s="12"/>
      <c r="L259" s="17">
        <f>IF($B259="","",IFERROR(INDEX('製品一覧'!$C$5:$C$54,MATCH($B259,'製品一覧'!$A$5:$A$54,0)),""))</f>
        <v/>
      </c>
      <c r="M259" s="18">
        <f>IF(AND(ISNUMBER($E259),ISNUMBER($L259),$L259&gt;0),IF(DAY($E259)&gt;DAY(DATE(YEAR($E259),MONTH($E259)+$L259+1,0)),DATE(YEAR($E259),MONTH($E259)+$L259+1,0),DATE(YEAR($E259),MONTH($E259)+$L259,DAY($E259))-1),"")</f>
        <v/>
      </c>
      <c r="N259" s="6">
        <f>IF($B259&amp;$D259&amp;$E259="","",IF($M259="","入力不足",IF($M259&gt;=TODAY(),"期間内の目安","期限切れの目安")))</f>
        <v/>
      </c>
      <c r="O259" s="6">
        <f>IF($D259="","",IF(SUMPRODUCT(--($D$5:$D$1004=$D259))&gt;1,"重複あり",""))</f>
        <v/>
      </c>
      <c r="P259" s="12"/>
    </row>
    <row r="260" spans="1:16">
      <c r="A260" s="15"/>
      <c r="B260" s="11"/>
      <c r="C260" s="16">
        <f>IF($B260="","",IFERROR(INDEX('製品一覧'!$B$5:$B$54,MATCH($B260,'製品一覧'!$A$5:$A$54,0)),"型番が未登録"))</f>
        <v/>
      </c>
      <c r="D260" s="11"/>
      <c r="E260" s="15"/>
      <c r="F260" s="12"/>
      <c r="G260" s="12"/>
      <c r="H260" s="12"/>
      <c r="I260" s="11"/>
      <c r="J260" s="12"/>
      <c r="K260" s="12"/>
      <c r="L260" s="17">
        <f>IF($B260="","",IFERROR(INDEX('製品一覧'!$C$5:$C$54,MATCH($B260,'製品一覧'!$A$5:$A$54,0)),""))</f>
        <v/>
      </c>
      <c r="M260" s="18">
        <f>IF(AND(ISNUMBER($E260),ISNUMBER($L260),$L260&gt;0),IF(DAY($E260)&gt;DAY(DATE(YEAR($E260),MONTH($E260)+$L260+1,0)),DATE(YEAR($E260),MONTH($E260)+$L260+1,0),DATE(YEAR($E260),MONTH($E260)+$L260,DAY($E260))-1),"")</f>
        <v/>
      </c>
      <c r="N260" s="6">
        <f>IF($B260&amp;$D260&amp;$E260="","",IF($M260="","入力不足",IF($M260&gt;=TODAY(),"期間内の目安","期限切れの目安")))</f>
        <v/>
      </c>
      <c r="O260" s="6">
        <f>IF($D260="","",IF(SUMPRODUCT(--($D$5:$D$1004=$D260))&gt;1,"重複あり",""))</f>
        <v/>
      </c>
      <c r="P260" s="12"/>
    </row>
    <row r="261" spans="1:16">
      <c r="A261" s="15"/>
      <c r="B261" s="11"/>
      <c r="C261" s="16">
        <f>IF($B261="","",IFERROR(INDEX('製品一覧'!$B$5:$B$54,MATCH($B261,'製品一覧'!$A$5:$A$54,0)),"型番が未登録"))</f>
        <v/>
      </c>
      <c r="D261" s="11"/>
      <c r="E261" s="15"/>
      <c r="F261" s="12"/>
      <c r="G261" s="12"/>
      <c r="H261" s="12"/>
      <c r="I261" s="11"/>
      <c r="J261" s="12"/>
      <c r="K261" s="12"/>
      <c r="L261" s="17">
        <f>IF($B261="","",IFERROR(INDEX('製品一覧'!$C$5:$C$54,MATCH($B261,'製品一覧'!$A$5:$A$54,0)),""))</f>
        <v/>
      </c>
      <c r="M261" s="18">
        <f>IF(AND(ISNUMBER($E261),ISNUMBER($L261),$L261&gt;0),IF(DAY($E261)&gt;DAY(DATE(YEAR($E261),MONTH($E261)+$L261+1,0)),DATE(YEAR($E261),MONTH($E261)+$L261+1,0),DATE(YEAR($E261),MONTH($E261)+$L261,DAY($E261))-1),"")</f>
        <v/>
      </c>
      <c r="N261" s="6">
        <f>IF($B261&amp;$D261&amp;$E261="","",IF($M261="","入力不足",IF($M261&gt;=TODAY(),"期間内の目安","期限切れの目安")))</f>
        <v/>
      </c>
      <c r="O261" s="6">
        <f>IF($D261="","",IF(SUMPRODUCT(--($D$5:$D$1004=$D261))&gt;1,"重複あり",""))</f>
        <v/>
      </c>
      <c r="P261" s="12"/>
    </row>
    <row r="262" spans="1:16">
      <c r="A262" s="15"/>
      <c r="B262" s="11"/>
      <c r="C262" s="16">
        <f>IF($B262="","",IFERROR(INDEX('製品一覧'!$B$5:$B$54,MATCH($B262,'製品一覧'!$A$5:$A$54,0)),"型番が未登録"))</f>
        <v/>
      </c>
      <c r="D262" s="11"/>
      <c r="E262" s="15"/>
      <c r="F262" s="12"/>
      <c r="G262" s="12"/>
      <c r="H262" s="12"/>
      <c r="I262" s="11"/>
      <c r="J262" s="12"/>
      <c r="K262" s="12"/>
      <c r="L262" s="17">
        <f>IF($B262="","",IFERROR(INDEX('製品一覧'!$C$5:$C$54,MATCH($B262,'製品一覧'!$A$5:$A$54,0)),""))</f>
        <v/>
      </c>
      <c r="M262" s="18">
        <f>IF(AND(ISNUMBER($E262),ISNUMBER($L262),$L262&gt;0),IF(DAY($E262)&gt;DAY(DATE(YEAR($E262),MONTH($E262)+$L262+1,0)),DATE(YEAR($E262),MONTH($E262)+$L262+1,0),DATE(YEAR($E262),MONTH($E262)+$L262,DAY($E262))-1),"")</f>
        <v/>
      </c>
      <c r="N262" s="6">
        <f>IF($B262&amp;$D262&amp;$E262="","",IF($M262="","入力不足",IF($M262&gt;=TODAY(),"期間内の目安","期限切れの目安")))</f>
        <v/>
      </c>
      <c r="O262" s="6">
        <f>IF($D262="","",IF(SUMPRODUCT(--($D$5:$D$1004=$D262))&gt;1,"重複あり",""))</f>
        <v/>
      </c>
      <c r="P262" s="12"/>
    </row>
    <row r="263" spans="1:16">
      <c r="A263" s="15"/>
      <c r="B263" s="11"/>
      <c r="C263" s="16">
        <f>IF($B263="","",IFERROR(INDEX('製品一覧'!$B$5:$B$54,MATCH($B263,'製品一覧'!$A$5:$A$54,0)),"型番が未登録"))</f>
        <v/>
      </c>
      <c r="D263" s="11"/>
      <c r="E263" s="15"/>
      <c r="F263" s="12"/>
      <c r="G263" s="12"/>
      <c r="H263" s="12"/>
      <c r="I263" s="11"/>
      <c r="J263" s="12"/>
      <c r="K263" s="12"/>
      <c r="L263" s="17">
        <f>IF($B263="","",IFERROR(INDEX('製品一覧'!$C$5:$C$54,MATCH($B263,'製品一覧'!$A$5:$A$54,0)),""))</f>
        <v/>
      </c>
      <c r="M263" s="18">
        <f>IF(AND(ISNUMBER($E263),ISNUMBER($L263),$L263&gt;0),IF(DAY($E263)&gt;DAY(DATE(YEAR($E263),MONTH($E263)+$L263+1,0)),DATE(YEAR($E263),MONTH($E263)+$L263+1,0),DATE(YEAR($E263),MONTH($E263)+$L263,DAY($E263))-1),"")</f>
        <v/>
      </c>
      <c r="N263" s="6">
        <f>IF($B263&amp;$D263&amp;$E263="","",IF($M263="","入力不足",IF($M263&gt;=TODAY(),"期間内の目安","期限切れの目安")))</f>
        <v/>
      </c>
      <c r="O263" s="6">
        <f>IF($D263="","",IF(SUMPRODUCT(--($D$5:$D$1004=$D263))&gt;1,"重複あり",""))</f>
        <v/>
      </c>
      <c r="P263" s="12"/>
    </row>
    <row r="264" spans="1:16">
      <c r="A264" s="15"/>
      <c r="B264" s="11"/>
      <c r="C264" s="16">
        <f>IF($B264="","",IFERROR(INDEX('製品一覧'!$B$5:$B$54,MATCH($B264,'製品一覧'!$A$5:$A$54,0)),"型番が未登録"))</f>
        <v/>
      </c>
      <c r="D264" s="11"/>
      <c r="E264" s="15"/>
      <c r="F264" s="12"/>
      <c r="G264" s="12"/>
      <c r="H264" s="12"/>
      <c r="I264" s="11"/>
      <c r="J264" s="12"/>
      <c r="K264" s="12"/>
      <c r="L264" s="17">
        <f>IF($B264="","",IFERROR(INDEX('製品一覧'!$C$5:$C$54,MATCH($B264,'製品一覧'!$A$5:$A$54,0)),""))</f>
        <v/>
      </c>
      <c r="M264" s="18">
        <f>IF(AND(ISNUMBER($E264),ISNUMBER($L264),$L264&gt;0),IF(DAY($E264)&gt;DAY(DATE(YEAR($E264),MONTH($E264)+$L264+1,0)),DATE(YEAR($E264),MONTH($E264)+$L264+1,0),DATE(YEAR($E264),MONTH($E264)+$L264,DAY($E264))-1),"")</f>
        <v/>
      </c>
      <c r="N264" s="6">
        <f>IF($B264&amp;$D264&amp;$E264="","",IF($M264="","入力不足",IF($M264&gt;=TODAY(),"期間内の目安","期限切れの目安")))</f>
        <v/>
      </c>
      <c r="O264" s="6">
        <f>IF($D264="","",IF(SUMPRODUCT(--($D$5:$D$1004=$D264))&gt;1,"重複あり",""))</f>
        <v/>
      </c>
      <c r="P264" s="12"/>
    </row>
    <row r="265" spans="1:16">
      <c r="A265" s="15"/>
      <c r="B265" s="11"/>
      <c r="C265" s="16">
        <f>IF($B265="","",IFERROR(INDEX('製品一覧'!$B$5:$B$54,MATCH($B265,'製品一覧'!$A$5:$A$54,0)),"型番が未登録"))</f>
        <v/>
      </c>
      <c r="D265" s="11"/>
      <c r="E265" s="15"/>
      <c r="F265" s="12"/>
      <c r="G265" s="12"/>
      <c r="H265" s="12"/>
      <c r="I265" s="11"/>
      <c r="J265" s="12"/>
      <c r="K265" s="12"/>
      <c r="L265" s="17">
        <f>IF($B265="","",IFERROR(INDEX('製品一覧'!$C$5:$C$54,MATCH($B265,'製品一覧'!$A$5:$A$54,0)),""))</f>
        <v/>
      </c>
      <c r="M265" s="18">
        <f>IF(AND(ISNUMBER($E265),ISNUMBER($L265),$L265&gt;0),IF(DAY($E265)&gt;DAY(DATE(YEAR($E265),MONTH($E265)+$L265+1,0)),DATE(YEAR($E265),MONTH($E265)+$L265+1,0),DATE(YEAR($E265),MONTH($E265)+$L265,DAY($E265))-1),"")</f>
        <v/>
      </c>
      <c r="N265" s="6">
        <f>IF($B265&amp;$D265&amp;$E265="","",IF($M265="","入力不足",IF($M265&gt;=TODAY(),"期間内の目安","期限切れの目安")))</f>
        <v/>
      </c>
      <c r="O265" s="6">
        <f>IF($D265="","",IF(SUMPRODUCT(--($D$5:$D$1004=$D265))&gt;1,"重複あり",""))</f>
        <v/>
      </c>
      <c r="P265" s="12"/>
    </row>
    <row r="266" spans="1:16">
      <c r="A266" s="15"/>
      <c r="B266" s="11"/>
      <c r="C266" s="16">
        <f>IF($B266="","",IFERROR(INDEX('製品一覧'!$B$5:$B$54,MATCH($B266,'製品一覧'!$A$5:$A$54,0)),"型番が未登録"))</f>
        <v/>
      </c>
      <c r="D266" s="11"/>
      <c r="E266" s="15"/>
      <c r="F266" s="12"/>
      <c r="G266" s="12"/>
      <c r="H266" s="12"/>
      <c r="I266" s="11"/>
      <c r="J266" s="12"/>
      <c r="K266" s="12"/>
      <c r="L266" s="17">
        <f>IF($B266="","",IFERROR(INDEX('製品一覧'!$C$5:$C$54,MATCH($B266,'製品一覧'!$A$5:$A$54,0)),""))</f>
        <v/>
      </c>
      <c r="M266" s="18">
        <f>IF(AND(ISNUMBER($E266),ISNUMBER($L266),$L266&gt;0),IF(DAY($E266)&gt;DAY(DATE(YEAR($E266),MONTH($E266)+$L266+1,0)),DATE(YEAR($E266),MONTH($E266)+$L266+1,0),DATE(YEAR($E266),MONTH($E266)+$L266,DAY($E266))-1),"")</f>
        <v/>
      </c>
      <c r="N266" s="6">
        <f>IF($B266&amp;$D266&amp;$E266="","",IF($M266="","入力不足",IF($M266&gt;=TODAY(),"期間内の目安","期限切れの目安")))</f>
        <v/>
      </c>
      <c r="O266" s="6">
        <f>IF($D266="","",IF(SUMPRODUCT(--($D$5:$D$1004=$D266))&gt;1,"重複あり",""))</f>
        <v/>
      </c>
      <c r="P266" s="12"/>
    </row>
    <row r="267" spans="1:16">
      <c r="A267" s="15"/>
      <c r="B267" s="11"/>
      <c r="C267" s="16">
        <f>IF($B267="","",IFERROR(INDEX('製品一覧'!$B$5:$B$54,MATCH($B267,'製品一覧'!$A$5:$A$54,0)),"型番が未登録"))</f>
        <v/>
      </c>
      <c r="D267" s="11"/>
      <c r="E267" s="15"/>
      <c r="F267" s="12"/>
      <c r="G267" s="12"/>
      <c r="H267" s="12"/>
      <c r="I267" s="11"/>
      <c r="J267" s="12"/>
      <c r="K267" s="12"/>
      <c r="L267" s="17">
        <f>IF($B267="","",IFERROR(INDEX('製品一覧'!$C$5:$C$54,MATCH($B267,'製品一覧'!$A$5:$A$54,0)),""))</f>
        <v/>
      </c>
      <c r="M267" s="18">
        <f>IF(AND(ISNUMBER($E267),ISNUMBER($L267),$L267&gt;0),IF(DAY($E267)&gt;DAY(DATE(YEAR($E267),MONTH($E267)+$L267+1,0)),DATE(YEAR($E267),MONTH($E267)+$L267+1,0),DATE(YEAR($E267),MONTH($E267)+$L267,DAY($E267))-1),"")</f>
        <v/>
      </c>
      <c r="N267" s="6">
        <f>IF($B267&amp;$D267&amp;$E267="","",IF($M267="","入力不足",IF($M267&gt;=TODAY(),"期間内の目安","期限切れの目安")))</f>
        <v/>
      </c>
      <c r="O267" s="6">
        <f>IF($D267="","",IF(SUMPRODUCT(--($D$5:$D$1004=$D267))&gt;1,"重複あり",""))</f>
        <v/>
      </c>
      <c r="P267" s="12"/>
    </row>
    <row r="268" spans="1:16">
      <c r="A268" s="15"/>
      <c r="B268" s="11"/>
      <c r="C268" s="16">
        <f>IF($B268="","",IFERROR(INDEX('製品一覧'!$B$5:$B$54,MATCH($B268,'製品一覧'!$A$5:$A$54,0)),"型番が未登録"))</f>
        <v/>
      </c>
      <c r="D268" s="11"/>
      <c r="E268" s="15"/>
      <c r="F268" s="12"/>
      <c r="G268" s="12"/>
      <c r="H268" s="12"/>
      <c r="I268" s="11"/>
      <c r="J268" s="12"/>
      <c r="K268" s="12"/>
      <c r="L268" s="17">
        <f>IF($B268="","",IFERROR(INDEX('製品一覧'!$C$5:$C$54,MATCH($B268,'製品一覧'!$A$5:$A$54,0)),""))</f>
        <v/>
      </c>
      <c r="M268" s="18">
        <f>IF(AND(ISNUMBER($E268),ISNUMBER($L268),$L268&gt;0),IF(DAY($E268)&gt;DAY(DATE(YEAR($E268),MONTH($E268)+$L268+1,0)),DATE(YEAR($E268),MONTH($E268)+$L268+1,0),DATE(YEAR($E268),MONTH($E268)+$L268,DAY($E268))-1),"")</f>
        <v/>
      </c>
      <c r="N268" s="6">
        <f>IF($B268&amp;$D268&amp;$E268="","",IF($M268="","入力不足",IF($M268&gt;=TODAY(),"期間内の目安","期限切れの目安")))</f>
        <v/>
      </c>
      <c r="O268" s="6">
        <f>IF($D268="","",IF(SUMPRODUCT(--($D$5:$D$1004=$D268))&gt;1,"重複あり",""))</f>
        <v/>
      </c>
      <c r="P268" s="12"/>
    </row>
    <row r="269" spans="1:16">
      <c r="A269" s="15"/>
      <c r="B269" s="11"/>
      <c r="C269" s="16">
        <f>IF($B269="","",IFERROR(INDEX('製品一覧'!$B$5:$B$54,MATCH($B269,'製品一覧'!$A$5:$A$54,0)),"型番が未登録"))</f>
        <v/>
      </c>
      <c r="D269" s="11"/>
      <c r="E269" s="15"/>
      <c r="F269" s="12"/>
      <c r="G269" s="12"/>
      <c r="H269" s="12"/>
      <c r="I269" s="11"/>
      <c r="J269" s="12"/>
      <c r="K269" s="12"/>
      <c r="L269" s="17">
        <f>IF($B269="","",IFERROR(INDEX('製品一覧'!$C$5:$C$54,MATCH($B269,'製品一覧'!$A$5:$A$54,0)),""))</f>
        <v/>
      </c>
      <c r="M269" s="18">
        <f>IF(AND(ISNUMBER($E269),ISNUMBER($L269),$L269&gt;0),IF(DAY($E269)&gt;DAY(DATE(YEAR($E269),MONTH($E269)+$L269+1,0)),DATE(YEAR($E269),MONTH($E269)+$L269+1,0),DATE(YEAR($E269),MONTH($E269)+$L269,DAY($E269))-1),"")</f>
        <v/>
      </c>
      <c r="N269" s="6">
        <f>IF($B269&amp;$D269&amp;$E269="","",IF($M269="","入力不足",IF($M269&gt;=TODAY(),"期間内の目安","期限切れの目安")))</f>
        <v/>
      </c>
      <c r="O269" s="6">
        <f>IF($D269="","",IF(SUMPRODUCT(--($D$5:$D$1004=$D269))&gt;1,"重複あり",""))</f>
        <v/>
      </c>
      <c r="P269" s="12"/>
    </row>
    <row r="270" spans="1:16">
      <c r="A270" s="15"/>
      <c r="B270" s="11"/>
      <c r="C270" s="16">
        <f>IF($B270="","",IFERROR(INDEX('製品一覧'!$B$5:$B$54,MATCH($B270,'製品一覧'!$A$5:$A$54,0)),"型番が未登録"))</f>
        <v/>
      </c>
      <c r="D270" s="11"/>
      <c r="E270" s="15"/>
      <c r="F270" s="12"/>
      <c r="G270" s="12"/>
      <c r="H270" s="12"/>
      <c r="I270" s="11"/>
      <c r="J270" s="12"/>
      <c r="K270" s="12"/>
      <c r="L270" s="17">
        <f>IF($B270="","",IFERROR(INDEX('製品一覧'!$C$5:$C$54,MATCH($B270,'製品一覧'!$A$5:$A$54,0)),""))</f>
        <v/>
      </c>
      <c r="M270" s="18">
        <f>IF(AND(ISNUMBER($E270),ISNUMBER($L270),$L270&gt;0),IF(DAY($E270)&gt;DAY(DATE(YEAR($E270),MONTH($E270)+$L270+1,0)),DATE(YEAR($E270),MONTH($E270)+$L270+1,0),DATE(YEAR($E270),MONTH($E270)+$L270,DAY($E270))-1),"")</f>
        <v/>
      </c>
      <c r="N270" s="6">
        <f>IF($B270&amp;$D270&amp;$E270="","",IF($M270="","入力不足",IF($M270&gt;=TODAY(),"期間内の目安","期限切れの目安")))</f>
        <v/>
      </c>
      <c r="O270" s="6">
        <f>IF($D270="","",IF(SUMPRODUCT(--($D$5:$D$1004=$D270))&gt;1,"重複あり",""))</f>
        <v/>
      </c>
      <c r="P270" s="12"/>
    </row>
    <row r="271" spans="1:16">
      <c r="A271" s="15"/>
      <c r="B271" s="11"/>
      <c r="C271" s="16">
        <f>IF($B271="","",IFERROR(INDEX('製品一覧'!$B$5:$B$54,MATCH($B271,'製品一覧'!$A$5:$A$54,0)),"型番が未登録"))</f>
        <v/>
      </c>
      <c r="D271" s="11"/>
      <c r="E271" s="15"/>
      <c r="F271" s="12"/>
      <c r="G271" s="12"/>
      <c r="H271" s="12"/>
      <c r="I271" s="11"/>
      <c r="J271" s="12"/>
      <c r="K271" s="12"/>
      <c r="L271" s="17">
        <f>IF($B271="","",IFERROR(INDEX('製品一覧'!$C$5:$C$54,MATCH($B271,'製品一覧'!$A$5:$A$54,0)),""))</f>
        <v/>
      </c>
      <c r="M271" s="18">
        <f>IF(AND(ISNUMBER($E271),ISNUMBER($L271),$L271&gt;0),IF(DAY($E271)&gt;DAY(DATE(YEAR($E271),MONTH($E271)+$L271+1,0)),DATE(YEAR($E271),MONTH($E271)+$L271+1,0),DATE(YEAR($E271),MONTH($E271)+$L271,DAY($E271))-1),"")</f>
        <v/>
      </c>
      <c r="N271" s="6">
        <f>IF($B271&amp;$D271&amp;$E271="","",IF($M271="","入力不足",IF($M271&gt;=TODAY(),"期間内の目安","期限切れの目安")))</f>
        <v/>
      </c>
      <c r="O271" s="6">
        <f>IF($D271="","",IF(SUMPRODUCT(--($D$5:$D$1004=$D271))&gt;1,"重複あり",""))</f>
        <v/>
      </c>
      <c r="P271" s="12"/>
    </row>
    <row r="272" spans="1:16">
      <c r="A272" s="15"/>
      <c r="B272" s="11"/>
      <c r="C272" s="16">
        <f>IF($B272="","",IFERROR(INDEX('製品一覧'!$B$5:$B$54,MATCH($B272,'製品一覧'!$A$5:$A$54,0)),"型番が未登録"))</f>
        <v/>
      </c>
      <c r="D272" s="11"/>
      <c r="E272" s="15"/>
      <c r="F272" s="12"/>
      <c r="G272" s="12"/>
      <c r="H272" s="12"/>
      <c r="I272" s="11"/>
      <c r="J272" s="12"/>
      <c r="K272" s="12"/>
      <c r="L272" s="17">
        <f>IF($B272="","",IFERROR(INDEX('製品一覧'!$C$5:$C$54,MATCH($B272,'製品一覧'!$A$5:$A$54,0)),""))</f>
        <v/>
      </c>
      <c r="M272" s="18">
        <f>IF(AND(ISNUMBER($E272),ISNUMBER($L272),$L272&gt;0),IF(DAY($E272)&gt;DAY(DATE(YEAR($E272),MONTH($E272)+$L272+1,0)),DATE(YEAR($E272),MONTH($E272)+$L272+1,0),DATE(YEAR($E272),MONTH($E272)+$L272,DAY($E272))-1),"")</f>
        <v/>
      </c>
      <c r="N272" s="6">
        <f>IF($B272&amp;$D272&amp;$E272="","",IF($M272="","入力不足",IF($M272&gt;=TODAY(),"期間内の目安","期限切れの目安")))</f>
        <v/>
      </c>
      <c r="O272" s="6">
        <f>IF($D272="","",IF(SUMPRODUCT(--($D$5:$D$1004=$D272))&gt;1,"重複あり",""))</f>
        <v/>
      </c>
      <c r="P272" s="12"/>
    </row>
    <row r="273" spans="1:16">
      <c r="A273" s="15"/>
      <c r="B273" s="11"/>
      <c r="C273" s="16">
        <f>IF($B273="","",IFERROR(INDEX('製品一覧'!$B$5:$B$54,MATCH($B273,'製品一覧'!$A$5:$A$54,0)),"型番が未登録"))</f>
        <v/>
      </c>
      <c r="D273" s="11"/>
      <c r="E273" s="15"/>
      <c r="F273" s="12"/>
      <c r="G273" s="12"/>
      <c r="H273" s="12"/>
      <c r="I273" s="11"/>
      <c r="J273" s="12"/>
      <c r="K273" s="12"/>
      <c r="L273" s="17">
        <f>IF($B273="","",IFERROR(INDEX('製品一覧'!$C$5:$C$54,MATCH($B273,'製品一覧'!$A$5:$A$54,0)),""))</f>
        <v/>
      </c>
      <c r="M273" s="18">
        <f>IF(AND(ISNUMBER($E273),ISNUMBER($L273),$L273&gt;0),IF(DAY($E273)&gt;DAY(DATE(YEAR($E273),MONTH($E273)+$L273+1,0)),DATE(YEAR($E273),MONTH($E273)+$L273+1,0),DATE(YEAR($E273),MONTH($E273)+$L273,DAY($E273))-1),"")</f>
        <v/>
      </c>
      <c r="N273" s="6">
        <f>IF($B273&amp;$D273&amp;$E273="","",IF($M273="","入力不足",IF($M273&gt;=TODAY(),"期間内の目安","期限切れの目安")))</f>
        <v/>
      </c>
      <c r="O273" s="6">
        <f>IF($D273="","",IF(SUMPRODUCT(--($D$5:$D$1004=$D273))&gt;1,"重複あり",""))</f>
        <v/>
      </c>
      <c r="P273" s="12"/>
    </row>
    <row r="274" spans="1:16">
      <c r="A274" s="15"/>
      <c r="B274" s="11"/>
      <c r="C274" s="16">
        <f>IF($B274="","",IFERROR(INDEX('製品一覧'!$B$5:$B$54,MATCH($B274,'製品一覧'!$A$5:$A$54,0)),"型番が未登録"))</f>
        <v/>
      </c>
      <c r="D274" s="11"/>
      <c r="E274" s="15"/>
      <c r="F274" s="12"/>
      <c r="G274" s="12"/>
      <c r="H274" s="12"/>
      <c r="I274" s="11"/>
      <c r="J274" s="12"/>
      <c r="K274" s="12"/>
      <c r="L274" s="17">
        <f>IF($B274="","",IFERROR(INDEX('製品一覧'!$C$5:$C$54,MATCH($B274,'製品一覧'!$A$5:$A$54,0)),""))</f>
        <v/>
      </c>
      <c r="M274" s="18">
        <f>IF(AND(ISNUMBER($E274),ISNUMBER($L274),$L274&gt;0),IF(DAY($E274)&gt;DAY(DATE(YEAR($E274),MONTH($E274)+$L274+1,0)),DATE(YEAR($E274),MONTH($E274)+$L274+1,0),DATE(YEAR($E274),MONTH($E274)+$L274,DAY($E274))-1),"")</f>
        <v/>
      </c>
      <c r="N274" s="6">
        <f>IF($B274&amp;$D274&amp;$E274="","",IF($M274="","入力不足",IF($M274&gt;=TODAY(),"期間内の目安","期限切れの目安")))</f>
        <v/>
      </c>
      <c r="O274" s="6">
        <f>IF($D274="","",IF(SUMPRODUCT(--($D$5:$D$1004=$D274))&gt;1,"重複あり",""))</f>
        <v/>
      </c>
      <c r="P274" s="12"/>
    </row>
    <row r="275" spans="1:16">
      <c r="A275" s="15"/>
      <c r="B275" s="11"/>
      <c r="C275" s="16">
        <f>IF($B275="","",IFERROR(INDEX('製品一覧'!$B$5:$B$54,MATCH($B275,'製品一覧'!$A$5:$A$54,0)),"型番が未登録"))</f>
        <v/>
      </c>
      <c r="D275" s="11"/>
      <c r="E275" s="15"/>
      <c r="F275" s="12"/>
      <c r="G275" s="12"/>
      <c r="H275" s="12"/>
      <c r="I275" s="11"/>
      <c r="J275" s="12"/>
      <c r="K275" s="12"/>
      <c r="L275" s="17">
        <f>IF($B275="","",IFERROR(INDEX('製品一覧'!$C$5:$C$54,MATCH($B275,'製品一覧'!$A$5:$A$54,0)),""))</f>
        <v/>
      </c>
      <c r="M275" s="18">
        <f>IF(AND(ISNUMBER($E275),ISNUMBER($L275),$L275&gt;0),IF(DAY($E275)&gt;DAY(DATE(YEAR($E275),MONTH($E275)+$L275+1,0)),DATE(YEAR($E275),MONTH($E275)+$L275+1,0),DATE(YEAR($E275),MONTH($E275)+$L275,DAY($E275))-1),"")</f>
        <v/>
      </c>
      <c r="N275" s="6">
        <f>IF($B275&amp;$D275&amp;$E275="","",IF($M275="","入力不足",IF($M275&gt;=TODAY(),"期間内の目安","期限切れの目安")))</f>
        <v/>
      </c>
      <c r="O275" s="6">
        <f>IF($D275="","",IF(SUMPRODUCT(--($D$5:$D$1004=$D275))&gt;1,"重複あり",""))</f>
        <v/>
      </c>
      <c r="P275" s="12"/>
    </row>
    <row r="276" spans="1:16">
      <c r="A276" s="15"/>
      <c r="B276" s="11"/>
      <c r="C276" s="16">
        <f>IF($B276="","",IFERROR(INDEX('製品一覧'!$B$5:$B$54,MATCH($B276,'製品一覧'!$A$5:$A$54,0)),"型番が未登録"))</f>
        <v/>
      </c>
      <c r="D276" s="11"/>
      <c r="E276" s="15"/>
      <c r="F276" s="12"/>
      <c r="G276" s="12"/>
      <c r="H276" s="12"/>
      <c r="I276" s="11"/>
      <c r="J276" s="12"/>
      <c r="K276" s="12"/>
      <c r="L276" s="17">
        <f>IF($B276="","",IFERROR(INDEX('製品一覧'!$C$5:$C$54,MATCH($B276,'製品一覧'!$A$5:$A$54,0)),""))</f>
        <v/>
      </c>
      <c r="M276" s="18">
        <f>IF(AND(ISNUMBER($E276),ISNUMBER($L276),$L276&gt;0),IF(DAY($E276)&gt;DAY(DATE(YEAR($E276),MONTH($E276)+$L276+1,0)),DATE(YEAR($E276),MONTH($E276)+$L276+1,0),DATE(YEAR($E276),MONTH($E276)+$L276,DAY($E276))-1),"")</f>
        <v/>
      </c>
      <c r="N276" s="6">
        <f>IF($B276&amp;$D276&amp;$E276="","",IF($M276="","入力不足",IF($M276&gt;=TODAY(),"期間内の目安","期限切れの目安")))</f>
        <v/>
      </c>
      <c r="O276" s="6">
        <f>IF($D276="","",IF(SUMPRODUCT(--($D$5:$D$1004=$D276))&gt;1,"重複あり",""))</f>
        <v/>
      </c>
      <c r="P276" s="12"/>
    </row>
    <row r="277" spans="1:16">
      <c r="A277" s="15"/>
      <c r="B277" s="11"/>
      <c r="C277" s="16">
        <f>IF($B277="","",IFERROR(INDEX('製品一覧'!$B$5:$B$54,MATCH($B277,'製品一覧'!$A$5:$A$54,0)),"型番が未登録"))</f>
        <v/>
      </c>
      <c r="D277" s="11"/>
      <c r="E277" s="15"/>
      <c r="F277" s="12"/>
      <c r="G277" s="12"/>
      <c r="H277" s="12"/>
      <c r="I277" s="11"/>
      <c r="J277" s="12"/>
      <c r="K277" s="12"/>
      <c r="L277" s="17">
        <f>IF($B277="","",IFERROR(INDEX('製品一覧'!$C$5:$C$54,MATCH($B277,'製品一覧'!$A$5:$A$54,0)),""))</f>
        <v/>
      </c>
      <c r="M277" s="18">
        <f>IF(AND(ISNUMBER($E277),ISNUMBER($L277),$L277&gt;0),IF(DAY($E277)&gt;DAY(DATE(YEAR($E277),MONTH($E277)+$L277+1,0)),DATE(YEAR($E277),MONTH($E277)+$L277+1,0),DATE(YEAR($E277),MONTH($E277)+$L277,DAY($E277))-1),"")</f>
        <v/>
      </c>
      <c r="N277" s="6">
        <f>IF($B277&amp;$D277&amp;$E277="","",IF($M277="","入力不足",IF($M277&gt;=TODAY(),"期間内の目安","期限切れの目安")))</f>
        <v/>
      </c>
      <c r="O277" s="6">
        <f>IF($D277="","",IF(SUMPRODUCT(--($D$5:$D$1004=$D277))&gt;1,"重複あり",""))</f>
        <v/>
      </c>
      <c r="P277" s="12"/>
    </row>
    <row r="278" spans="1:16">
      <c r="A278" s="15"/>
      <c r="B278" s="11"/>
      <c r="C278" s="16">
        <f>IF($B278="","",IFERROR(INDEX('製品一覧'!$B$5:$B$54,MATCH($B278,'製品一覧'!$A$5:$A$54,0)),"型番が未登録"))</f>
        <v/>
      </c>
      <c r="D278" s="11"/>
      <c r="E278" s="15"/>
      <c r="F278" s="12"/>
      <c r="G278" s="12"/>
      <c r="H278" s="12"/>
      <c r="I278" s="11"/>
      <c r="J278" s="12"/>
      <c r="K278" s="12"/>
      <c r="L278" s="17">
        <f>IF($B278="","",IFERROR(INDEX('製品一覧'!$C$5:$C$54,MATCH($B278,'製品一覧'!$A$5:$A$54,0)),""))</f>
        <v/>
      </c>
      <c r="M278" s="18">
        <f>IF(AND(ISNUMBER($E278),ISNUMBER($L278),$L278&gt;0),IF(DAY($E278)&gt;DAY(DATE(YEAR($E278),MONTH($E278)+$L278+1,0)),DATE(YEAR($E278),MONTH($E278)+$L278+1,0),DATE(YEAR($E278),MONTH($E278)+$L278,DAY($E278))-1),"")</f>
        <v/>
      </c>
      <c r="N278" s="6">
        <f>IF($B278&amp;$D278&amp;$E278="","",IF($M278="","入力不足",IF($M278&gt;=TODAY(),"期間内の目安","期限切れの目安")))</f>
        <v/>
      </c>
      <c r="O278" s="6">
        <f>IF($D278="","",IF(SUMPRODUCT(--($D$5:$D$1004=$D278))&gt;1,"重複あり",""))</f>
        <v/>
      </c>
      <c r="P278" s="12"/>
    </row>
    <row r="279" spans="1:16">
      <c r="A279" s="15"/>
      <c r="B279" s="11"/>
      <c r="C279" s="16">
        <f>IF($B279="","",IFERROR(INDEX('製品一覧'!$B$5:$B$54,MATCH($B279,'製品一覧'!$A$5:$A$54,0)),"型番が未登録"))</f>
        <v/>
      </c>
      <c r="D279" s="11"/>
      <c r="E279" s="15"/>
      <c r="F279" s="12"/>
      <c r="G279" s="12"/>
      <c r="H279" s="12"/>
      <c r="I279" s="11"/>
      <c r="J279" s="12"/>
      <c r="K279" s="12"/>
      <c r="L279" s="17">
        <f>IF($B279="","",IFERROR(INDEX('製品一覧'!$C$5:$C$54,MATCH($B279,'製品一覧'!$A$5:$A$54,0)),""))</f>
        <v/>
      </c>
      <c r="M279" s="18">
        <f>IF(AND(ISNUMBER($E279),ISNUMBER($L279),$L279&gt;0),IF(DAY($E279)&gt;DAY(DATE(YEAR($E279),MONTH($E279)+$L279+1,0)),DATE(YEAR($E279),MONTH($E279)+$L279+1,0),DATE(YEAR($E279),MONTH($E279)+$L279,DAY($E279))-1),"")</f>
        <v/>
      </c>
      <c r="N279" s="6">
        <f>IF($B279&amp;$D279&amp;$E279="","",IF($M279="","入力不足",IF($M279&gt;=TODAY(),"期間内の目安","期限切れの目安")))</f>
        <v/>
      </c>
      <c r="O279" s="6">
        <f>IF($D279="","",IF(SUMPRODUCT(--($D$5:$D$1004=$D279))&gt;1,"重複あり",""))</f>
        <v/>
      </c>
      <c r="P279" s="12"/>
    </row>
    <row r="280" spans="1:16">
      <c r="A280" s="15"/>
      <c r="B280" s="11"/>
      <c r="C280" s="16">
        <f>IF($B280="","",IFERROR(INDEX('製品一覧'!$B$5:$B$54,MATCH($B280,'製品一覧'!$A$5:$A$54,0)),"型番が未登録"))</f>
        <v/>
      </c>
      <c r="D280" s="11"/>
      <c r="E280" s="15"/>
      <c r="F280" s="12"/>
      <c r="G280" s="12"/>
      <c r="H280" s="12"/>
      <c r="I280" s="11"/>
      <c r="J280" s="12"/>
      <c r="K280" s="12"/>
      <c r="L280" s="17">
        <f>IF($B280="","",IFERROR(INDEX('製品一覧'!$C$5:$C$54,MATCH($B280,'製品一覧'!$A$5:$A$54,0)),""))</f>
        <v/>
      </c>
      <c r="M280" s="18">
        <f>IF(AND(ISNUMBER($E280),ISNUMBER($L280),$L280&gt;0),IF(DAY($E280)&gt;DAY(DATE(YEAR($E280),MONTH($E280)+$L280+1,0)),DATE(YEAR($E280),MONTH($E280)+$L280+1,0),DATE(YEAR($E280),MONTH($E280)+$L280,DAY($E280))-1),"")</f>
        <v/>
      </c>
      <c r="N280" s="6">
        <f>IF($B280&amp;$D280&amp;$E280="","",IF($M280="","入力不足",IF($M280&gt;=TODAY(),"期間内の目安","期限切れの目安")))</f>
        <v/>
      </c>
      <c r="O280" s="6">
        <f>IF($D280="","",IF(SUMPRODUCT(--($D$5:$D$1004=$D280))&gt;1,"重複あり",""))</f>
        <v/>
      </c>
      <c r="P280" s="12"/>
    </row>
    <row r="281" spans="1:16">
      <c r="A281" s="15"/>
      <c r="B281" s="11"/>
      <c r="C281" s="16">
        <f>IF($B281="","",IFERROR(INDEX('製品一覧'!$B$5:$B$54,MATCH($B281,'製品一覧'!$A$5:$A$54,0)),"型番が未登録"))</f>
        <v/>
      </c>
      <c r="D281" s="11"/>
      <c r="E281" s="15"/>
      <c r="F281" s="12"/>
      <c r="G281" s="12"/>
      <c r="H281" s="12"/>
      <c r="I281" s="11"/>
      <c r="J281" s="12"/>
      <c r="K281" s="12"/>
      <c r="L281" s="17">
        <f>IF($B281="","",IFERROR(INDEX('製品一覧'!$C$5:$C$54,MATCH($B281,'製品一覧'!$A$5:$A$54,0)),""))</f>
        <v/>
      </c>
      <c r="M281" s="18">
        <f>IF(AND(ISNUMBER($E281),ISNUMBER($L281),$L281&gt;0),IF(DAY($E281)&gt;DAY(DATE(YEAR($E281),MONTH($E281)+$L281+1,0)),DATE(YEAR($E281),MONTH($E281)+$L281+1,0),DATE(YEAR($E281),MONTH($E281)+$L281,DAY($E281))-1),"")</f>
        <v/>
      </c>
      <c r="N281" s="6">
        <f>IF($B281&amp;$D281&amp;$E281="","",IF($M281="","入力不足",IF($M281&gt;=TODAY(),"期間内の目安","期限切れの目安")))</f>
        <v/>
      </c>
      <c r="O281" s="6">
        <f>IF($D281="","",IF(SUMPRODUCT(--($D$5:$D$1004=$D281))&gt;1,"重複あり",""))</f>
        <v/>
      </c>
      <c r="P281" s="12"/>
    </row>
    <row r="282" spans="1:16">
      <c r="A282" s="15"/>
      <c r="B282" s="11"/>
      <c r="C282" s="16">
        <f>IF($B282="","",IFERROR(INDEX('製品一覧'!$B$5:$B$54,MATCH($B282,'製品一覧'!$A$5:$A$54,0)),"型番が未登録"))</f>
        <v/>
      </c>
      <c r="D282" s="11"/>
      <c r="E282" s="15"/>
      <c r="F282" s="12"/>
      <c r="G282" s="12"/>
      <c r="H282" s="12"/>
      <c r="I282" s="11"/>
      <c r="J282" s="12"/>
      <c r="K282" s="12"/>
      <c r="L282" s="17">
        <f>IF($B282="","",IFERROR(INDEX('製品一覧'!$C$5:$C$54,MATCH($B282,'製品一覧'!$A$5:$A$54,0)),""))</f>
        <v/>
      </c>
      <c r="M282" s="18">
        <f>IF(AND(ISNUMBER($E282),ISNUMBER($L282),$L282&gt;0),IF(DAY($E282)&gt;DAY(DATE(YEAR($E282),MONTH($E282)+$L282+1,0)),DATE(YEAR($E282),MONTH($E282)+$L282+1,0),DATE(YEAR($E282),MONTH($E282)+$L282,DAY($E282))-1),"")</f>
        <v/>
      </c>
      <c r="N282" s="6">
        <f>IF($B282&amp;$D282&amp;$E282="","",IF($M282="","入力不足",IF($M282&gt;=TODAY(),"期間内の目安","期限切れの目安")))</f>
        <v/>
      </c>
      <c r="O282" s="6">
        <f>IF($D282="","",IF(SUMPRODUCT(--($D$5:$D$1004=$D282))&gt;1,"重複あり",""))</f>
        <v/>
      </c>
      <c r="P282" s="12"/>
    </row>
    <row r="283" spans="1:16">
      <c r="A283" s="15"/>
      <c r="B283" s="11"/>
      <c r="C283" s="16">
        <f>IF($B283="","",IFERROR(INDEX('製品一覧'!$B$5:$B$54,MATCH($B283,'製品一覧'!$A$5:$A$54,0)),"型番が未登録"))</f>
        <v/>
      </c>
      <c r="D283" s="11"/>
      <c r="E283" s="15"/>
      <c r="F283" s="12"/>
      <c r="G283" s="12"/>
      <c r="H283" s="12"/>
      <c r="I283" s="11"/>
      <c r="J283" s="12"/>
      <c r="K283" s="12"/>
      <c r="L283" s="17">
        <f>IF($B283="","",IFERROR(INDEX('製品一覧'!$C$5:$C$54,MATCH($B283,'製品一覧'!$A$5:$A$54,0)),""))</f>
        <v/>
      </c>
      <c r="M283" s="18">
        <f>IF(AND(ISNUMBER($E283),ISNUMBER($L283),$L283&gt;0),IF(DAY($E283)&gt;DAY(DATE(YEAR($E283),MONTH($E283)+$L283+1,0)),DATE(YEAR($E283),MONTH($E283)+$L283+1,0),DATE(YEAR($E283),MONTH($E283)+$L283,DAY($E283))-1),"")</f>
        <v/>
      </c>
      <c r="N283" s="6">
        <f>IF($B283&amp;$D283&amp;$E283="","",IF($M283="","入力不足",IF($M283&gt;=TODAY(),"期間内の目安","期限切れの目安")))</f>
        <v/>
      </c>
      <c r="O283" s="6">
        <f>IF($D283="","",IF(SUMPRODUCT(--($D$5:$D$1004=$D283))&gt;1,"重複あり",""))</f>
        <v/>
      </c>
      <c r="P283" s="12"/>
    </row>
    <row r="284" spans="1:16">
      <c r="A284" s="15"/>
      <c r="B284" s="11"/>
      <c r="C284" s="16">
        <f>IF($B284="","",IFERROR(INDEX('製品一覧'!$B$5:$B$54,MATCH($B284,'製品一覧'!$A$5:$A$54,0)),"型番が未登録"))</f>
        <v/>
      </c>
      <c r="D284" s="11"/>
      <c r="E284" s="15"/>
      <c r="F284" s="12"/>
      <c r="G284" s="12"/>
      <c r="H284" s="12"/>
      <c r="I284" s="11"/>
      <c r="J284" s="12"/>
      <c r="K284" s="12"/>
      <c r="L284" s="17">
        <f>IF($B284="","",IFERROR(INDEX('製品一覧'!$C$5:$C$54,MATCH($B284,'製品一覧'!$A$5:$A$54,0)),""))</f>
        <v/>
      </c>
      <c r="M284" s="18">
        <f>IF(AND(ISNUMBER($E284),ISNUMBER($L284),$L284&gt;0),IF(DAY($E284)&gt;DAY(DATE(YEAR($E284),MONTH($E284)+$L284+1,0)),DATE(YEAR($E284),MONTH($E284)+$L284+1,0),DATE(YEAR($E284),MONTH($E284)+$L284,DAY($E284))-1),"")</f>
        <v/>
      </c>
      <c r="N284" s="6">
        <f>IF($B284&amp;$D284&amp;$E284="","",IF($M284="","入力不足",IF($M284&gt;=TODAY(),"期間内の目安","期限切れの目安")))</f>
        <v/>
      </c>
      <c r="O284" s="6">
        <f>IF($D284="","",IF(SUMPRODUCT(--($D$5:$D$1004=$D284))&gt;1,"重複あり",""))</f>
        <v/>
      </c>
      <c r="P284" s="12"/>
    </row>
    <row r="285" spans="1:16">
      <c r="A285" s="15"/>
      <c r="B285" s="11"/>
      <c r="C285" s="16">
        <f>IF($B285="","",IFERROR(INDEX('製品一覧'!$B$5:$B$54,MATCH($B285,'製品一覧'!$A$5:$A$54,0)),"型番が未登録"))</f>
        <v/>
      </c>
      <c r="D285" s="11"/>
      <c r="E285" s="15"/>
      <c r="F285" s="12"/>
      <c r="G285" s="12"/>
      <c r="H285" s="12"/>
      <c r="I285" s="11"/>
      <c r="J285" s="12"/>
      <c r="K285" s="12"/>
      <c r="L285" s="17">
        <f>IF($B285="","",IFERROR(INDEX('製品一覧'!$C$5:$C$54,MATCH($B285,'製品一覧'!$A$5:$A$54,0)),""))</f>
        <v/>
      </c>
      <c r="M285" s="18">
        <f>IF(AND(ISNUMBER($E285),ISNUMBER($L285),$L285&gt;0),IF(DAY($E285)&gt;DAY(DATE(YEAR($E285),MONTH($E285)+$L285+1,0)),DATE(YEAR($E285),MONTH($E285)+$L285+1,0),DATE(YEAR($E285),MONTH($E285)+$L285,DAY($E285))-1),"")</f>
        <v/>
      </c>
      <c r="N285" s="6">
        <f>IF($B285&amp;$D285&amp;$E285="","",IF($M285="","入力不足",IF($M285&gt;=TODAY(),"期間内の目安","期限切れの目安")))</f>
        <v/>
      </c>
      <c r="O285" s="6">
        <f>IF($D285="","",IF(SUMPRODUCT(--($D$5:$D$1004=$D285))&gt;1,"重複あり",""))</f>
        <v/>
      </c>
      <c r="P285" s="12"/>
    </row>
    <row r="286" spans="1:16">
      <c r="A286" s="15"/>
      <c r="B286" s="11"/>
      <c r="C286" s="16">
        <f>IF($B286="","",IFERROR(INDEX('製品一覧'!$B$5:$B$54,MATCH($B286,'製品一覧'!$A$5:$A$54,0)),"型番が未登録"))</f>
        <v/>
      </c>
      <c r="D286" s="11"/>
      <c r="E286" s="15"/>
      <c r="F286" s="12"/>
      <c r="G286" s="12"/>
      <c r="H286" s="12"/>
      <c r="I286" s="11"/>
      <c r="J286" s="12"/>
      <c r="K286" s="12"/>
      <c r="L286" s="17">
        <f>IF($B286="","",IFERROR(INDEX('製品一覧'!$C$5:$C$54,MATCH($B286,'製品一覧'!$A$5:$A$54,0)),""))</f>
        <v/>
      </c>
      <c r="M286" s="18">
        <f>IF(AND(ISNUMBER($E286),ISNUMBER($L286),$L286&gt;0),IF(DAY($E286)&gt;DAY(DATE(YEAR($E286),MONTH($E286)+$L286+1,0)),DATE(YEAR($E286),MONTH($E286)+$L286+1,0),DATE(YEAR($E286),MONTH($E286)+$L286,DAY($E286))-1),"")</f>
        <v/>
      </c>
      <c r="N286" s="6">
        <f>IF($B286&amp;$D286&amp;$E286="","",IF($M286="","入力不足",IF($M286&gt;=TODAY(),"期間内の目安","期限切れの目安")))</f>
        <v/>
      </c>
      <c r="O286" s="6">
        <f>IF($D286="","",IF(SUMPRODUCT(--($D$5:$D$1004=$D286))&gt;1,"重複あり",""))</f>
        <v/>
      </c>
      <c r="P286" s="12"/>
    </row>
    <row r="287" spans="1:16">
      <c r="A287" s="15"/>
      <c r="B287" s="11"/>
      <c r="C287" s="16">
        <f>IF($B287="","",IFERROR(INDEX('製品一覧'!$B$5:$B$54,MATCH($B287,'製品一覧'!$A$5:$A$54,0)),"型番が未登録"))</f>
        <v/>
      </c>
      <c r="D287" s="11"/>
      <c r="E287" s="15"/>
      <c r="F287" s="12"/>
      <c r="G287" s="12"/>
      <c r="H287" s="12"/>
      <c r="I287" s="11"/>
      <c r="J287" s="12"/>
      <c r="K287" s="12"/>
      <c r="L287" s="17">
        <f>IF($B287="","",IFERROR(INDEX('製品一覧'!$C$5:$C$54,MATCH($B287,'製品一覧'!$A$5:$A$54,0)),""))</f>
        <v/>
      </c>
      <c r="M287" s="18">
        <f>IF(AND(ISNUMBER($E287),ISNUMBER($L287),$L287&gt;0),IF(DAY($E287)&gt;DAY(DATE(YEAR($E287),MONTH($E287)+$L287+1,0)),DATE(YEAR($E287),MONTH($E287)+$L287+1,0),DATE(YEAR($E287),MONTH($E287)+$L287,DAY($E287))-1),"")</f>
        <v/>
      </c>
      <c r="N287" s="6">
        <f>IF($B287&amp;$D287&amp;$E287="","",IF($M287="","入力不足",IF($M287&gt;=TODAY(),"期間内の目安","期限切れの目安")))</f>
        <v/>
      </c>
      <c r="O287" s="6">
        <f>IF($D287="","",IF(SUMPRODUCT(--($D$5:$D$1004=$D287))&gt;1,"重複あり",""))</f>
        <v/>
      </c>
      <c r="P287" s="12"/>
    </row>
    <row r="288" spans="1:16">
      <c r="A288" s="15"/>
      <c r="B288" s="11"/>
      <c r="C288" s="16">
        <f>IF($B288="","",IFERROR(INDEX('製品一覧'!$B$5:$B$54,MATCH($B288,'製品一覧'!$A$5:$A$54,0)),"型番が未登録"))</f>
        <v/>
      </c>
      <c r="D288" s="11"/>
      <c r="E288" s="15"/>
      <c r="F288" s="12"/>
      <c r="G288" s="12"/>
      <c r="H288" s="12"/>
      <c r="I288" s="11"/>
      <c r="J288" s="12"/>
      <c r="K288" s="12"/>
      <c r="L288" s="17">
        <f>IF($B288="","",IFERROR(INDEX('製品一覧'!$C$5:$C$54,MATCH($B288,'製品一覧'!$A$5:$A$54,0)),""))</f>
        <v/>
      </c>
      <c r="M288" s="18">
        <f>IF(AND(ISNUMBER($E288),ISNUMBER($L288),$L288&gt;0),IF(DAY($E288)&gt;DAY(DATE(YEAR($E288),MONTH($E288)+$L288+1,0)),DATE(YEAR($E288),MONTH($E288)+$L288+1,0),DATE(YEAR($E288),MONTH($E288)+$L288,DAY($E288))-1),"")</f>
        <v/>
      </c>
      <c r="N288" s="6">
        <f>IF($B288&amp;$D288&amp;$E288="","",IF($M288="","入力不足",IF($M288&gt;=TODAY(),"期間内の目安","期限切れの目安")))</f>
        <v/>
      </c>
      <c r="O288" s="6">
        <f>IF($D288="","",IF(SUMPRODUCT(--($D$5:$D$1004=$D288))&gt;1,"重複あり",""))</f>
        <v/>
      </c>
      <c r="P288" s="12"/>
    </row>
    <row r="289" spans="1:16">
      <c r="A289" s="15"/>
      <c r="B289" s="11"/>
      <c r="C289" s="16">
        <f>IF($B289="","",IFERROR(INDEX('製品一覧'!$B$5:$B$54,MATCH($B289,'製品一覧'!$A$5:$A$54,0)),"型番が未登録"))</f>
        <v/>
      </c>
      <c r="D289" s="11"/>
      <c r="E289" s="15"/>
      <c r="F289" s="12"/>
      <c r="G289" s="12"/>
      <c r="H289" s="12"/>
      <c r="I289" s="11"/>
      <c r="J289" s="12"/>
      <c r="K289" s="12"/>
      <c r="L289" s="17">
        <f>IF($B289="","",IFERROR(INDEX('製品一覧'!$C$5:$C$54,MATCH($B289,'製品一覧'!$A$5:$A$54,0)),""))</f>
        <v/>
      </c>
      <c r="M289" s="18">
        <f>IF(AND(ISNUMBER($E289),ISNUMBER($L289),$L289&gt;0),IF(DAY($E289)&gt;DAY(DATE(YEAR($E289),MONTH($E289)+$L289+1,0)),DATE(YEAR($E289),MONTH($E289)+$L289+1,0),DATE(YEAR($E289),MONTH($E289)+$L289,DAY($E289))-1),"")</f>
        <v/>
      </c>
      <c r="N289" s="6">
        <f>IF($B289&amp;$D289&amp;$E289="","",IF($M289="","入力不足",IF($M289&gt;=TODAY(),"期間内の目安","期限切れの目安")))</f>
        <v/>
      </c>
      <c r="O289" s="6">
        <f>IF($D289="","",IF(SUMPRODUCT(--($D$5:$D$1004=$D289))&gt;1,"重複あり",""))</f>
        <v/>
      </c>
      <c r="P289" s="12"/>
    </row>
    <row r="290" spans="1:16">
      <c r="A290" s="15"/>
      <c r="B290" s="11"/>
      <c r="C290" s="16">
        <f>IF($B290="","",IFERROR(INDEX('製品一覧'!$B$5:$B$54,MATCH($B290,'製品一覧'!$A$5:$A$54,0)),"型番が未登録"))</f>
        <v/>
      </c>
      <c r="D290" s="11"/>
      <c r="E290" s="15"/>
      <c r="F290" s="12"/>
      <c r="G290" s="12"/>
      <c r="H290" s="12"/>
      <c r="I290" s="11"/>
      <c r="J290" s="12"/>
      <c r="K290" s="12"/>
      <c r="L290" s="17">
        <f>IF($B290="","",IFERROR(INDEX('製品一覧'!$C$5:$C$54,MATCH($B290,'製品一覧'!$A$5:$A$54,0)),""))</f>
        <v/>
      </c>
      <c r="M290" s="18">
        <f>IF(AND(ISNUMBER($E290),ISNUMBER($L290),$L290&gt;0),IF(DAY($E290)&gt;DAY(DATE(YEAR($E290),MONTH($E290)+$L290+1,0)),DATE(YEAR($E290),MONTH($E290)+$L290+1,0),DATE(YEAR($E290),MONTH($E290)+$L290,DAY($E290))-1),"")</f>
        <v/>
      </c>
      <c r="N290" s="6">
        <f>IF($B290&amp;$D290&amp;$E290="","",IF($M290="","入力不足",IF($M290&gt;=TODAY(),"期間内の目安","期限切れの目安")))</f>
        <v/>
      </c>
      <c r="O290" s="6">
        <f>IF($D290="","",IF(SUMPRODUCT(--($D$5:$D$1004=$D290))&gt;1,"重複あり",""))</f>
        <v/>
      </c>
      <c r="P290" s="12"/>
    </row>
    <row r="291" spans="1:16">
      <c r="A291" s="15"/>
      <c r="B291" s="11"/>
      <c r="C291" s="16">
        <f>IF($B291="","",IFERROR(INDEX('製品一覧'!$B$5:$B$54,MATCH($B291,'製品一覧'!$A$5:$A$54,0)),"型番が未登録"))</f>
        <v/>
      </c>
      <c r="D291" s="11"/>
      <c r="E291" s="15"/>
      <c r="F291" s="12"/>
      <c r="G291" s="12"/>
      <c r="H291" s="12"/>
      <c r="I291" s="11"/>
      <c r="J291" s="12"/>
      <c r="K291" s="12"/>
      <c r="L291" s="17">
        <f>IF($B291="","",IFERROR(INDEX('製品一覧'!$C$5:$C$54,MATCH($B291,'製品一覧'!$A$5:$A$54,0)),""))</f>
        <v/>
      </c>
      <c r="M291" s="18">
        <f>IF(AND(ISNUMBER($E291),ISNUMBER($L291),$L291&gt;0),IF(DAY($E291)&gt;DAY(DATE(YEAR($E291),MONTH($E291)+$L291+1,0)),DATE(YEAR($E291),MONTH($E291)+$L291+1,0),DATE(YEAR($E291),MONTH($E291)+$L291,DAY($E291))-1),"")</f>
        <v/>
      </c>
      <c r="N291" s="6">
        <f>IF($B291&amp;$D291&amp;$E291="","",IF($M291="","入力不足",IF($M291&gt;=TODAY(),"期間内の目安","期限切れの目安")))</f>
        <v/>
      </c>
      <c r="O291" s="6">
        <f>IF($D291="","",IF(SUMPRODUCT(--($D$5:$D$1004=$D291))&gt;1,"重複あり",""))</f>
        <v/>
      </c>
      <c r="P291" s="12"/>
    </row>
    <row r="292" spans="1:16">
      <c r="A292" s="15"/>
      <c r="B292" s="11"/>
      <c r="C292" s="16">
        <f>IF($B292="","",IFERROR(INDEX('製品一覧'!$B$5:$B$54,MATCH($B292,'製品一覧'!$A$5:$A$54,0)),"型番が未登録"))</f>
        <v/>
      </c>
      <c r="D292" s="11"/>
      <c r="E292" s="15"/>
      <c r="F292" s="12"/>
      <c r="G292" s="12"/>
      <c r="H292" s="12"/>
      <c r="I292" s="11"/>
      <c r="J292" s="12"/>
      <c r="K292" s="12"/>
      <c r="L292" s="17">
        <f>IF($B292="","",IFERROR(INDEX('製品一覧'!$C$5:$C$54,MATCH($B292,'製品一覧'!$A$5:$A$54,0)),""))</f>
        <v/>
      </c>
      <c r="M292" s="18">
        <f>IF(AND(ISNUMBER($E292),ISNUMBER($L292),$L292&gt;0),IF(DAY($E292)&gt;DAY(DATE(YEAR($E292),MONTH($E292)+$L292+1,0)),DATE(YEAR($E292),MONTH($E292)+$L292+1,0),DATE(YEAR($E292),MONTH($E292)+$L292,DAY($E292))-1),"")</f>
        <v/>
      </c>
      <c r="N292" s="6">
        <f>IF($B292&amp;$D292&amp;$E292="","",IF($M292="","入力不足",IF($M292&gt;=TODAY(),"期間内の目安","期限切れの目安")))</f>
        <v/>
      </c>
      <c r="O292" s="6">
        <f>IF($D292="","",IF(SUMPRODUCT(--($D$5:$D$1004=$D292))&gt;1,"重複あり",""))</f>
        <v/>
      </c>
      <c r="P292" s="12"/>
    </row>
    <row r="293" spans="1:16">
      <c r="A293" s="15"/>
      <c r="B293" s="11"/>
      <c r="C293" s="16">
        <f>IF($B293="","",IFERROR(INDEX('製品一覧'!$B$5:$B$54,MATCH($B293,'製品一覧'!$A$5:$A$54,0)),"型番が未登録"))</f>
        <v/>
      </c>
      <c r="D293" s="11"/>
      <c r="E293" s="15"/>
      <c r="F293" s="12"/>
      <c r="G293" s="12"/>
      <c r="H293" s="12"/>
      <c r="I293" s="11"/>
      <c r="J293" s="12"/>
      <c r="K293" s="12"/>
      <c r="L293" s="17">
        <f>IF($B293="","",IFERROR(INDEX('製品一覧'!$C$5:$C$54,MATCH($B293,'製品一覧'!$A$5:$A$54,0)),""))</f>
        <v/>
      </c>
      <c r="M293" s="18">
        <f>IF(AND(ISNUMBER($E293),ISNUMBER($L293),$L293&gt;0),IF(DAY($E293)&gt;DAY(DATE(YEAR($E293),MONTH($E293)+$L293+1,0)),DATE(YEAR($E293),MONTH($E293)+$L293+1,0),DATE(YEAR($E293),MONTH($E293)+$L293,DAY($E293))-1),"")</f>
        <v/>
      </c>
      <c r="N293" s="6">
        <f>IF($B293&amp;$D293&amp;$E293="","",IF($M293="","入力不足",IF($M293&gt;=TODAY(),"期間内の目安","期限切れの目安")))</f>
        <v/>
      </c>
      <c r="O293" s="6">
        <f>IF($D293="","",IF(SUMPRODUCT(--($D$5:$D$1004=$D293))&gt;1,"重複あり",""))</f>
        <v/>
      </c>
      <c r="P293" s="12"/>
    </row>
    <row r="294" spans="1:16">
      <c r="A294" s="15"/>
      <c r="B294" s="11"/>
      <c r="C294" s="16">
        <f>IF($B294="","",IFERROR(INDEX('製品一覧'!$B$5:$B$54,MATCH($B294,'製品一覧'!$A$5:$A$54,0)),"型番が未登録"))</f>
        <v/>
      </c>
      <c r="D294" s="11"/>
      <c r="E294" s="15"/>
      <c r="F294" s="12"/>
      <c r="G294" s="12"/>
      <c r="H294" s="12"/>
      <c r="I294" s="11"/>
      <c r="J294" s="12"/>
      <c r="K294" s="12"/>
      <c r="L294" s="17">
        <f>IF($B294="","",IFERROR(INDEX('製品一覧'!$C$5:$C$54,MATCH($B294,'製品一覧'!$A$5:$A$54,0)),""))</f>
        <v/>
      </c>
      <c r="M294" s="18">
        <f>IF(AND(ISNUMBER($E294),ISNUMBER($L294),$L294&gt;0),IF(DAY($E294)&gt;DAY(DATE(YEAR($E294),MONTH($E294)+$L294+1,0)),DATE(YEAR($E294),MONTH($E294)+$L294+1,0),DATE(YEAR($E294),MONTH($E294)+$L294,DAY($E294))-1),"")</f>
        <v/>
      </c>
      <c r="N294" s="6">
        <f>IF($B294&amp;$D294&amp;$E294="","",IF($M294="","入力不足",IF($M294&gt;=TODAY(),"期間内の目安","期限切れの目安")))</f>
        <v/>
      </c>
      <c r="O294" s="6">
        <f>IF($D294="","",IF(SUMPRODUCT(--($D$5:$D$1004=$D294))&gt;1,"重複あり",""))</f>
        <v/>
      </c>
      <c r="P294" s="12"/>
    </row>
    <row r="295" spans="1:16">
      <c r="A295" s="15"/>
      <c r="B295" s="11"/>
      <c r="C295" s="16">
        <f>IF($B295="","",IFERROR(INDEX('製品一覧'!$B$5:$B$54,MATCH($B295,'製品一覧'!$A$5:$A$54,0)),"型番が未登録"))</f>
        <v/>
      </c>
      <c r="D295" s="11"/>
      <c r="E295" s="15"/>
      <c r="F295" s="12"/>
      <c r="G295" s="12"/>
      <c r="H295" s="12"/>
      <c r="I295" s="11"/>
      <c r="J295" s="12"/>
      <c r="K295" s="12"/>
      <c r="L295" s="17">
        <f>IF($B295="","",IFERROR(INDEX('製品一覧'!$C$5:$C$54,MATCH($B295,'製品一覧'!$A$5:$A$54,0)),""))</f>
        <v/>
      </c>
      <c r="M295" s="18">
        <f>IF(AND(ISNUMBER($E295),ISNUMBER($L295),$L295&gt;0),IF(DAY($E295)&gt;DAY(DATE(YEAR($E295),MONTH($E295)+$L295+1,0)),DATE(YEAR($E295),MONTH($E295)+$L295+1,0),DATE(YEAR($E295),MONTH($E295)+$L295,DAY($E295))-1),"")</f>
        <v/>
      </c>
      <c r="N295" s="6">
        <f>IF($B295&amp;$D295&amp;$E295="","",IF($M295="","入力不足",IF($M295&gt;=TODAY(),"期間内の目安","期限切れの目安")))</f>
        <v/>
      </c>
      <c r="O295" s="6">
        <f>IF($D295="","",IF(SUMPRODUCT(--($D$5:$D$1004=$D295))&gt;1,"重複あり",""))</f>
        <v/>
      </c>
      <c r="P295" s="12"/>
    </row>
    <row r="296" spans="1:16">
      <c r="A296" s="15"/>
      <c r="B296" s="11"/>
      <c r="C296" s="16">
        <f>IF($B296="","",IFERROR(INDEX('製品一覧'!$B$5:$B$54,MATCH($B296,'製品一覧'!$A$5:$A$54,0)),"型番が未登録"))</f>
        <v/>
      </c>
      <c r="D296" s="11"/>
      <c r="E296" s="15"/>
      <c r="F296" s="12"/>
      <c r="G296" s="12"/>
      <c r="H296" s="12"/>
      <c r="I296" s="11"/>
      <c r="J296" s="12"/>
      <c r="K296" s="12"/>
      <c r="L296" s="17">
        <f>IF($B296="","",IFERROR(INDEX('製品一覧'!$C$5:$C$54,MATCH($B296,'製品一覧'!$A$5:$A$54,0)),""))</f>
        <v/>
      </c>
      <c r="M296" s="18">
        <f>IF(AND(ISNUMBER($E296),ISNUMBER($L296),$L296&gt;0),IF(DAY($E296)&gt;DAY(DATE(YEAR($E296),MONTH($E296)+$L296+1,0)),DATE(YEAR($E296),MONTH($E296)+$L296+1,0),DATE(YEAR($E296),MONTH($E296)+$L296,DAY($E296))-1),"")</f>
        <v/>
      </c>
      <c r="N296" s="6">
        <f>IF($B296&amp;$D296&amp;$E296="","",IF($M296="","入力不足",IF($M296&gt;=TODAY(),"期間内の目安","期限切れの目安")))</f>
        <v/>
      </c>
      <c r="O296" s="6">
        <f>IF($D296="","",IF(SUMPRODUCT(--($D$5:$D$1004=$D296))&gt;1,"重複あり",""))</f>
        <v/>
      </c>
      <c r="P296" s="12"/>
    </row>
    <row r="297" spans="1:16">
      <c r="A297" s="15"/>
      <c r="B297" s="11"/>
      <c r="C297" s="16">
        <f>IF($B297="","",IFERROR(INDEX('製品一覧'!$B$5:$B$54,MATCH($B297,'製品一覧'!$A$5:$A$54,0)),"型番が未登録"))</f>
        <v/>
      </c>
      <c r="D297" s="11"/>
      <c r="E297" s="15"/>
      <c r="F297" s="12"/>
      <c r="G297" s="12"/>
      <c r="H297" s="12"/>
      <c r="I297" s="11"/>
      <c r="J297" s="12"/>
      <c r="K297" s="12"/>
      <c r="L297" s="17">
        <f>IF($B297="","",IFERROR(INDEX('製品一覧'!$C$5:$C$54,MATCH($B297,'製品一覧'!$A$5:$A$54,0)),""))</f>
        <v/>
      </c>
      <c r="M297" s="18">
        <f>IF(AND(ISNUMBER($E297),ISNUMBER($L297),$L297&gt;0),IF(DAY($E297)&gt;DAY(DATE(YEAR($E297),MONTH($E297)+$L297+1,0)),DATE(YEAR($E297),MONTH($E297)+$L297+1,0),DATE(YEAR($E297),MONTH($E297)+$L297,DAY($E297))-1),"")</f>
        <v/>
      </c>
      <c r="N297" s="6">
        <f>IF($B297&amp;$D297&amp;$E297="","",IF($M297="","入力不足",IF($M297&gt;=TODAY(),"期間内の目安","期限切れの目安")))</f>
        <v/>
      </c>
      <c r="O297" s="6">
        <f>IF($D297="","",IF(SUMPRODUCT(--($D$5:$D$1004=$D297))&gt;1,"重複あり",""))</f>
        <v/>
      </c>
      <c r="P297" s="12"/>
    </row>
    <row r="298" spans="1:16">
      <c r="A298" s="15"/>
      <c r="B298" s="11"/>
      <c r="C298" s="16">
        <f>IF($B298="","",IFERROR(INDEX('製品一覧'!$B$5:$B$54,MATCH($B298,'製品一覧'!$A$5:$A$54,0)),"型番が未登録"))</f>
        <v/>
      </c>
      <c r="D298" s="11"/>
      <c r="E298" s="15"/>
      <c r="F298" s="12"/>
      <c r="G298" s="12"/>
      <c r="H298" s="12"/>
      <c r="I298" s="11"/>
      <c r="J298" s="12"/>
      <c r="K298" s="12"/>
      <c r="L298" s="17">
        <f>IF($B298="","",IFERROR(INDEX('製品一覧'!$C$5:$C$54,MATCH($B298,'製品一覧'!$A$5:$A$54,0)),""))</f>
        <v/>
      </c>
      <c r="M298" s="18">
        <f>IF(AND(ISNUMBER($E298),ISNUMBER($L298),$L298&gt;0),IF(DAY($E298)&gt;DAY(DATE(YEAR($E298),MONTH($E298)+$L298+1,0)),DATE(YEAR($E298),MONTH($E298)+$L298+1,0),DATE(YEAR($E298),MONTH($E298)+$L298,DAY($E298))-1),"")</f>
        <v/>
      </c>
      <c r="N298" s="6">
        <f>IF($B298&amp;$D298&amp;$E298="","",IF($M298="","入力不足",IF($M298&gt;=TODAY(),"期間内の目安","期限切れの目安")))</f>
        <v/>
      </c>
      <c r="O298" s="6">
        <f>IF($D298="","",IF(SUMPRODUCT(--($D$5:$D$1004=$D298))&gt;1,"重複あり",""))</f>
        <v/>
      </c>
      <c r="P298" s="12"/>
    </row>
    <row r="299" spans="1:16">
      <c r="A299" s="15"/>
      <c r="B299" s="11"/>
      <c r="C299" s="16">
        <f>IF($B299="","",IFERROR(INDEX('製品一覧'!$B$5:$B$54,MATCH($B299,'製品一覧'!$A$5:$A$54,0)),"型番が未登録"))</f>
        <v/>
      </c>
      <c r="D299" s="11"/>
      <c r="E299" s="15"/>
      <c r="F299" s="12"/>
      <c r="G299" s="12"/>
      <c r="H299" s="12"/>
      <c r="I299" s="11"/>
      <c r="J299" s="12"/>
      <c r="K299" s="12"/>
      <c r="L299" s="17">
        <f>IF($B299="","",IFERROR(INDEX('製品一覧'!$C$5:$C$54,MATCH($B299,'製品一覧'!$A$5:$A$54,0)),""))</f>
        <v/>
      </c>
      <c r="M299" s="18">
        <f>IF(AND(ISNUMBER($E299),ISNUMBER($L299),$L299&gt;0),IF(DAY($E299)&gt;DAY(DATE(YEAR($E299),MONTH($E299)+$L299+1,0)),DATE(YEAR($E299),MONTH($E299)+$L299+1,0),DATE(YEAR($E299),MONTH($E299)+$L299,DAY($E299))-1),"")</f>
        <v/>
      </c>
      <c r="N299" s="6">
        <f>IF($B299&amp;$D299&amp;$E299="","",IF($M299="","入力不足",IF($M299&gt;=TODAY(),"期間内の目安","期限切れの目安")))</f>
        <v/>
      </c>
      <c r="O299" s="6">
        <f>IF($D299="","",IF(SUMPRODUCT(--($D$5:$D$1004=$D299))&gt;1,"重複あり",""))</f>
        <v/>
      </c>
      <c r="P299" s="12"/>
    </row>
    <row r="300" spans="1:16">
      <c r="A300" s="15"/>
      <c r="B300" s="11"/>
      <c r="C300" s="16">
        <f>IF($B300="","",IFERROR(INDEX('製品一覧'!$B$5:$B$54,MATCH($B300,'製品一覧'!$A$5:$A$54,0)),"型番が未登録"))</f>
        <v/>
      </c>
      <c r="D300" s="11"/>
      <c r="E300" s="15"/>
      <c r="F300" s="12"/>
      <c r="G300" s="12"/>
      <c r="H300" s="12"/>
      <c r="I300" s="11"/>
      <c r="J300" s="12"/>
      <c r="K300" s="12"/>
      <c r="L300" s="17">
        <f>IF($B300="","",IFERROR(INDEX('製品一覧'!$C$5:$C$54,MATCH($B300,'製品一覧'!$A$5:$A$54,0)),""))</f>
        <v/>
      </c>
      <c r="M300" s="18">
        <f>IF(AND(ISNUMBER($E300),ISNUMBER($L300),$L300&gt;0),IF(DAY($E300)&gt;DAY(DATE(YEAR($E300),MONTH($E300)+$L300+1,0)),DATE(YEAR($E300),MONTH($E300)+$L300+1,0),DATE(YEAR($E300),MONTH($E300)+$L300,DAY($E300))-1),"")</f>
        <v/>
      </c>
      <c r="N300" s="6">
        <f>IF($B300&amp;$D300&amp;$E300="","",IF($M300="","入力不足",IF($M300&gt;=TODAY(),"期間内の目安","期限切れの目安")))</f>
        <v/>
      </c>
      <c r="O300" s="6">
        <f>IF($D300="","",IF(SUMPRODUCT(--($D$5:$D$1004=$D300))&gt;1,"重複あり",""))</f>
        <v/>
      </c>
      <c r="P300" s="12"/>
    </row>
    <row r="301" spans="1:16">
      <c r="A301" s="15"/>
      <c r="B301" s="11"/>
      <c r="C301" s="16">
        <f>IF($B301="","",IFERROR(INDEX('製品一覧'!$B$5:$B$54,MATCH($B301,'製品一覧'!$A$5:$A$54,0)),"型番が未登録"))</f>
        <v/>
      </c>
      <c r="D301" s="11"/>
      <c r="E301" s="15"/>
      <c r="F301" s="12"/>
      <c r="G301" s="12"/>
      <c r="H301" s="12"/>
      <c r="I301" s="11"/>
      <c r="J301" s="12"/>
      <c r="K301" s="12"/>
      <c r="L301" s="17">
        <f>IF($B301="","",IFERROR(INDEX('製品一覧'!$C$5:$C$54,MATCH($B301,'製品一覧'!$A$5:$A$54,0)),""))</f>
        <v/>
      </c>
      <c r="M301" s="18">
        <f>IF(AND(ISNUMBER($E301),ISNUMBER($L301),$L301&gt;0),IF(DAY($E301)&gt;DAY(DATE(YEAR($E301),MONTH($E301)+$L301+1,0)),DATE(YEAR($E301),MONTH($E301)+$L301+1,0),DATE(YEAR($E301),MONTH($E301)+$L301,DAY($E301))-1),"")</f>
        <v/>
      </c>
      <c r="N301" s="6">
        <f>IF($B301&amp;$D301&amp;$E301="","",IF($M301="","入力不足",IF($M301&gt;=TODAY(),"期間内の目安","期限切れの目安")))</f>
        <v/>
      </c>
      <c r="O301" s="6">
        <f>IF($D301="","",IF(SUMPRODUCT(--($D$5:$D$1004=$D301))&gt;1,"重複あり",""))</f>
        <v/>
      </c>
      <c r="P301" s="12"/>
    </row>
    <row r="302" spans="1:16">
      <c r="A302" s="15"/>
      <c r="B302" s="11"/>
      <c r="C302" s="16">
        <f>IF($B302="","",IFERROR(INDEX('製品一覧'!$B$5:$B$54,MATCH($B302,'製品一覧'!$A$5:$A$54,0)),"型番が未登録"))</f>
        <v/>
      </c>
      <c r="D302" s="11"/>
      <c r="E302" s="15"/>
      <c r="F302" s="12"/>
      <c r="G302" s="12"/>
      <c r="H302" s="12"/>
      <c r="I302" s="11"/>
      <c r="J302" s="12"/>
      <c r="K302" s="12"/>
      <c r="L302" s="17">
        <f>IF($B302="","",IFERROR(INDEX('製品一覧'!$C$5:$C$54,MATCH($B302,'製品一覧'!$A$5:$A$54,0)),""))</f>
        <v/>
      </c>
      <c r="M302" s="18">
        <f>IF(AND(ISNUMBER($E302),ISNUMBER($L302),$L302&gt;0),IF(DAY($E302)&gt;DAY(DATE(YEAR($E302),MONTH($E302)+$L302+1,0)),DATE(YEAR($E302),MONTH($E302)+$L302+1,0),DATE(YEAR($E302),MONTH($E302)+$L302,DAY($E302))-1),"")</f>
        <v/>
      </c>
      <c r="N302" s="6">
        <f>IF($B302&amp;$D302&amp;$E302="","",IF($M302="","入力不足",IF($M302&gt;=TODAY(),"期間内の目安","期限切れの目安")))</f>
        <v/>
      </c>
      <c r="O302" s="6">
        <f>IF($D302="","",IF(SUMPRODUCT(--($D$5:$D$1004=$D302))&gt;1,"重複あり",""))</f>
        <v/>
      </c>
      <c r="P302" s="12"/>
    </row>
    <row r="303" spans="1:16">
      <c r="A303" s="15"/>
      <c r="B303" s="11"/>
      <c r="C303" s="16">
        <f>IF($B303="","",IFERROR(INDEX('製品一覧'!$B$5:$B$54,MATCH($B303,'製品一覧'!$A$5:$A$54,0)),"型番が未登録"))</f>
        <v/>
      </c>
      <c r="D303" s="11"/>
      <c r="E303" s="15"/>
      <c r="F303" s="12"/>
      <c r="G303" s="12"/>
      <c r="H303" s="12"/>
      <c r="I303" s="11"/>
      <c r="J303" s="12"/>
      <c r="K303" s="12"/>
      <c r="L303" s="17">
        <f>IF($B303="","",IFERROR(INDEX('製品一覧'!$C$5:$C$54,MATCH($B303,'製品一覧'!$A$5:$A$54,0)),""))</f>
        <v/>
      </c>
      <c r="M303" s="18">
        <f>IF(AND(ISNUMBER($E303),ISNUMBER($L303),$L303&gt;0),IF(DAY($E303)&gt;DAY(DATE(YEAR($E303),MONTH($E303)+$L303+1,0)),DATE(YEAR($E303),MONTH($E303)+$L303+1,0),DATE(YEAR($E303),MONTH($E303)+$L303,DAY($E303))-1),"")</f>
        <v/>
      </c>
      <c r="N303" s="6">
        <f>IF($B303&amp;$D303&amp;$E303="","",IF($M303="","入力不足",IF($M303&gt;=TODAY(),"期間内の目安","期限切れの目安")))</f>
        <v/>
      </c>
      <c r="O303" s="6">
        <f>IF($D303="","",IF(SUMPRODUCT(--($D$5:$D$1004=$D303))&gt;1,"重複あり",""))</f>
        <v/>
      </c>
      <c r="P303" s="12"/>
    </row>
    <row r="304" spans="1:16">
      <c r="A304" s="15"/>
      <c r="B304" s="11"/>
      <c r="C304" s="16">
        <f>IF($B304="","",IFERROR(INDEX('製品一覧'!$B$5:$B$54,MATCH($B304,'製品一覧'!$A$5:$A$54,0)),"型番が未登録"))</f>
        <v/>
      </c>
      <c r="D304" s="11"/>
      <c r="E304" s="15"/>
      <c r="F304" s="12"/>
      <c r="G304" s="12"/>
      <c r="H304" s="12"/>
      <c r="I304" s="11"/>
      <c r="J304" s="12"/>
      <c r="K304" s="12"/>
      <c r="L304" s="17">
        <f>IF($B304="","",IFERROR(INDEX('製品一覧'!$C$5:$C$54,MATCH($B304,'製品一覧'!$A$5:$A$54,0)),""))</f>
        <v/>
      </c>
      <c r="M304" s="18">
        <f>IF(AND(ISNUMBER($E304),ISNUMBER($L304),$L304&gt;0),IF(DAY($E304)&gt;DAY(DATE(YEAR($E304),MONTH($E304)+$L304+1,0)),DATE(YEAR($E304),MONTH($E304)+$L304+1,0),DATE(YEAR($E304),MONTH($E304)+$L304,DAY($E304))-1),"")</f>
        <v/>
      </c>
      <c r="N304" s="6">
        <f>IF($B304&amp;$D304&amp;$E304="","",IF($M304="","入力不足",IF($M304&gt;=TODAY(),"期間内の目安","期限切れの目安")))</f>
        <v/>
      </c>
      <c r="O304" s="6">
        <f>IF($D304="","",IF(SUMPRODUCT(--($D$5:$D$1004=$D304))&gt;1,"重複あり",""))</f>
        <v/>
      </c>
      <c r="P304" s="12"/>
    </row>
    <row r="305" spans="1:16">
      <c r="A305" s="15"/>
      <c r="B305" s="11"/>
      <c r="C305" s="16">
        <f>IF($B305="","",IFERROR(INDEX('製品一覧'!$B$5:$B$54,MATCH($B305,'製品一覧'!$A$5:$A$54,0)),"型番が未登録"))</f>
        <v/>
      </c>
      <c r="D305" s="11"/>
      <c r="E305" s="15"/>
      <c r="F305" s="12"/>
      <c r="G305" s="12"/>
      <c r="H305" s="12"/>
      <c r="I305" s="11"/>
      <c r="J305" s="12"/>
      <c r="K305" s="12"/>
      <c r="L305" s="17">
        <f>IF($B305="","",IFERROR(INDEX('製品一覧'!$C$5:$C$54,MATCH($B305,'製品一覧'!$A$5:$A$54,0)),""))</f>
        <v/>
      </c>
      <c r="M305" s="18">
        <f>IF(AND(ISNUMBER($E305),ISNUMBER($L305),$L305&gt;0),IF(DAY($E305)&gt;DAY(DATE(YEAR($E305),MONTH($E305)+$L305+1,0)),DATE(YEAR($E305),MONTH($E305)+$L305+1,0),DATE(YEAR($E305),MONTH($E305)+$L305,DAY($E305))-1),"")</f>
        <v/>
      </c>
      <c r="N305" s="6">
        <f>IF($B305&amp;$D305&amp;$E305="","",IF($M305="","入力不足",IF($M305&gt;=TODAY(),"期間内の目安","期限切れの目安")))</f>
        <v/>
      </c>
      <c r="O305" s="6">
        <f>IF($D305="","",IF(SUMPRODUCT(--($D$5:$D$1004=$D305))&gt;1,"重複あり",""))</f>
        <v/>
      </c>
      <c r="P305" s="12"/>
    </row>
    <row r="306" spans="1:16">
      <c r="A306" s="15"/>
      <c r="B306" s="11"/>
      <c r="C306" s="16">
        <f>IF($B306="","",IFERROR(INDEX('製品一覧'!$B$5:$B$54,MATCH($B306,'製品一覧'!$A$5:$A$54,0)),"型番が未登録"))</f>
        <v/>
      </c>
      <c r="D306" s="11"/>
      <c r="E306" s="15"/>
      <c r="F306" s="12"/>
      <c r="G306" s="12"/>
      <c r="H306" s="12"/>
      <c r="I306" s="11"/>
      <c r="J306" s="12"/>
      <c r="K306" s="12"/>
      <c r="L306" s="17">
        <f>IF($B306="","",IFERROR(INDEX('製品一覧'!$C$5:$C$54,MATCH($B306,'製品一覧'!$A$5:$A$54,0)),""))</f>
        <v/>
      </c>
      <c r="M306" s="18">
        <f>IF(AND(ISNUMBER($E306),ISNUMBER($L306),$L306&gt;0),IF(DAY($E306)&gt;DAY(DATE(YEAR($E306),MONTH($E306)+$L306+1,0)),DATE(YEAR($E306),MONTH($E306)+$L306+1,0),DATE(YEAR($E306),MONTH($E306)+$L306,DAY($E306))-1),"")</f>
        <v/>
      </c>
      <c r="N306" s="6">
        <f>IF($B306&amp;$D306&amp;$E306="","",IF($M306="","入力不足",IF($M306&gt;=TODAY(),"期間内の目安","期限切れの目安")))</f>
        <v/>
      </c>
      <c r="O306" s="6">
        <f>IF($D306="","",IF(SUMPRODUCT(--($D$5:$D$1004=$D306))&gt;1,"重複あり",""))</f>
        <v/>
      </c>
      <c r="P306" s="12"/>
    </row>
    <row r="307" spans="1:16">
      <c r="A307" s="15"/>
      <c r="B307" s="11"/>
      <c r="C307" s="16">
        <f>IF($B307="","",IFERROR(INDEX('製品一覧'!$B$5:$B$54,MATCH($B307,'製品一覧'!$A$5:$A$54,0)),"型番が未登録"))</f>
        <v/>
      </c>
      <c r="D307" s="11"/>
      <c r="E307" s="15"/>
      <c r="F307" s="12"/>
      <c r="G307" s="12"/>
      <c r="H307" s="12"/>
      <c r="I307" s="11"/>
      <c r="J307" s="12"/>
      <c r="K307" s="12"/>
      <c r="L307" s="17">
        <f>IF($B307="","",IFERROR(INDEX('製品一覧'!$C$5:$C$54,MATCH($B307,'製品一覧'!$A$5:$A$54,0)),""))</f>
        <v/>
      </c>
      <c r="M307" s="18">
        <f>IF(AND(ISNUMBER($E307),ISNUMBER($L307),$L307&gt;0),IF(DAY($E307)&gt;DAY(DATE(YEAR($E307),MONTH($E307)+$L307+1,0)),DATE(YEAR($E307),MONTH($E307)+$L307+1,0),DATE(YEAR($E307),MONTH($E307)+$L307,DAY($E307))-1),"")</f>
        <v/>
      </c>
      <c r="N307" s="6">
        <f>IF($B307&amp;$D307&amp;$E307="","",IF($M307="","入力不足",IF($M307&gt;=TODAY(),"期間内の目安","期限切れの目安")))</f>
        <v/>
      </c>
      <c r="O307" s="6">
        <f>IF($D307="","",IF(SUMPRODUCT(--($D$5:$D$1004=$D307))&gt;1,"重複あり",""))</f>
        <v/>
      </c>
      <c r="P307" s="12"/>
    </row>
    <row r="308" spans="1:16">
      <c r="A308" s="15"/>
      <c r="B308" s="11"/>
      <c r="C308" s="16">
        <f>IF($B308="","",IFERROR(INDEX('製品一覧'!$B$5:$B$54,MATCH($B308,'製品一覧'!$A$5:$A$54,0)),"型番が未登録"))</f>
        <v/>
      </c>
      <c r="D308" s="11"/>
      <c r="E308" s="15"/>
      <c r="F308" s="12"/>
      <c r="G308" s="12"/>
      <c r="H308" s="12"/>
      <c r="I308" s="11"/>
      <c r="J308" s="12"/>
      <c r="K308" s="12"/>
      <c r="L308" s="17">
        <f>IF($B308="","",IFERROR(INDEX('製品一覧'!$C$5:$C$54,MATCH($B308,'製品一覧'!$A$5:$A$54,0)),""))</f>
        <v/>
      </c>
      <c r="M308" s="18">
        <f>IF(AND(ISNUMBER($E308),ISNUMBER($L308),$L308&gt;0),IF(DAY($E308)&gt;DAY(DATE(YEAR($E308),MONTH($E308)+$L308+1,0)),DATE(YEAR($E308),MONTH($E308)+$L308+1,0),DATE(YEAR($E308),MONTH($E308)+$L308,DAY($E308))-1),"")</f>
        <v/>
      </c>
      <c r="N308" s="6">
        <f>IF($B308&amp;$D308&amp;$E308="","",IF($M308="","入力不足",IF($M308&gt;=TODAY(),"期間内の目安","期限切れの目安")))</f>
        <v/>
      </c>
      <c r="O308" s="6">
        <f>IF($D308="","",IF(SUMPRODUCT(--($D$5:$D$1004=$D308))&gt;1,"重複あり",""))</f>
        <v/>
      </c>
      <c r="P308" s="12"/>
    </row>
    <row r="309" spans="1:16">
      <c r="A309" s="15"/>
      <c r="B309" s="11"/>
      <c r="C309" s="16">
        <f>IF($B309="","",IFERROR(INDEX('製品一覧'!$B$5:$B$54,MATCH($B309,'製品一覧'!$A$5:$A$54,0)),"型番が未登録"))</f>
        <v/>
      </c>
      <c r="D309" s="11"/>
      <c r="E309" s="15"/>
      <c r="F309" s="12"/>
      <c r="G309" s="12"/>
      <c r="H309" s="12"/>
      <c r="I309" s="11"/>
      <c r="J309" s="12"/>
      <c r="K309" s="12"/>
      <c r="L309" s="17">
        <f>IF($B309="","",IFERROR(INDEX('製品一覧'!$C$5:$C$54,MATCH($B309,'製品一覧'!$A$5:$A$54,0)),""))</f>
        <v/>
      </c>
      <c r="M309" s="18">
        <f>IF(AND(ISNUMBER($E309),ISNUMBER($L309),$L309&gt;0),IF(DAY($E309)&gt;DAY(DATE(YEAR($E309),MONTH($E309)+$L309+1,0)),DATE(YEAR($E309),MONTH($E309)+$L309+1,0),DATE(YEAR($E309),MONTH($E309)+$L309,DAY($E309))-1),"")</f>
        <v/>
      </c>
      <c r="N309" s="6">
        <f>IF($B309&amp;$D309&amp;$E309="","",IF($M309="","入力不足",IF($M309&gt;=TODAY(),"期間内の目安","期限切れの目安")))</f>
        <v/>
      </c>
      <c r="O309" s="6">
        <f>IF($D309="","",IF(SUMPRODUCT(--($D$5:$D$1004=$D309))&gt;1,"重複あり",""))</f>
        <v/>
      </c>
      <c r="P309" s="12"/>
    </row>
    <row r="310" spans="1:16">
      <c r="A310" s="15"/>
      <c r="B310" s="11"/>
      <c r="C310" s="16">
        <f>IF($B310="","",IFERROR(INDEX('製品一覧'!$B$5:$B$54,MATCH($B310,'製品一覧'!$A$5:$A$54,0)),"型番が未登録"))</f>
        <v/>
      </c>
      <c r="D310" s="11"/>
      <c r="E310" s="15"/>
      <c r="F310" s="12"/>
      <c r="G310" s="12"/>
      <c r="H310" s="12"/>
      <c r="I310" s="11"/>
      <c r="J310" s="12"/>
      <c r="K310" s="12"/>
      <c r="L310" s="17">
        <f>IF($B310="","",IFERROR(INDEX('製品一覧'!$C$5:$C$54,MATCH($B310,'製品一覧'!$A$5:$A$54,0)),""))</f>
        <v/>
      </c>
      <c r="M310" s="18">
        <f>IF(AND(ISNUMBER($E310),ISNUMBER($L310),$L310&gt;0),IF(DAY($E310)&gt;DAY(DATE(YEAR($E310),MONTH($E310)+$L310+1,0)),DATE(YEAR($E310),MONTH($E310)+$L310+1,0),DATE(YEAR($E310),MONTH($E310)+$L310,DAY($E310))-1),"")</f>
        <v/>
      </c>
      <c r="N310" s="6">
        <f>IF($B310&amp;$D310&amp;$E310="","",IF($M310="","入力不足",IF($M310&gt;=TODAY(),"期間内の目安","期限切れの目安")))</f>
        <v/>
      </c>
      <c r="O310" s="6">
        <f>IF($D310="","",IF(SUMPRODUCT(--($D$5:$D$1004=$D310))&gt;1,"重複あり",""))</f>
        <v/>
      </c>
      <c r="P310" s="12"/>
    </row>
    <row r="311" spans="1:16">
      <c r="A311" s="15"/>
      <c r="B311" s="11"/>
      <c r="C311" s="16">
        <f>IF($B311="","",IFERROR(INDEX('製品一覧'!$B$5:$B$54,MATCH($B311,'製品一覧'!$A$5:$A$54,0)),"型番が未登録"))</f>
        <v/>
      </c>
      <c r="D311" s="11"/>
      <c r="E311" s="15"/>
      <c r="F311" s="12"/>
      <c r="G311" s="12"/>
      <c r="H311" s="12"/>
      <c r="I311" s="11"/>
      <c r="J311" s="12"/>
      <c r="K311" s="12"/>
      <c r="L311" s="17">
        <f>IF($B311="","",IFERROR(INDEX('製品一覧'!$C$5:$C$54,MATCH($B311,'製品一覧'!$A$5:$A$54,0)),""))</f>
        <v/>
      </c>
      <c r="M311" s="18">
        <f>IF(AND(ISNUMBER($E311),ISNUMBER($L311),$L311&gt;0),IF(DAY($E311)&gt;DAY(DATE(YEAR($E311),MONTH($E311)+$L311+1,0)),DATE(YEAR($E311),MONTH($E311)+$L311+1,0),DATE(YEAR($E311),MONTH($E311)+$L311,DAY($E311))-1),"")</f>
        <v/>
      </c>
      <c r="N311" s="6">
        <f>IF($B311&amp;$D311&amp;$E311="","",IF($M311="","入力不足",IF($M311&gt;=TODAY(),"期間内の目安","期限切れの目安")))</f>
        <v/>
      </c>
      <c r="O311" s="6">
        <f>IF($D311="","",IF(SUMPRODUCT(--($D$5:$D$1004=$D311))&gt;1,"重複あり",""))</f>
        <v/>
      </c>
      <c r="P311" s="12"/>
    </row>
    <row r="312" spans="1:16">
      <c r="A312" s="15"/>
      <c r="B312" s="11"/>
      <c r="C312" s="16">
        <f>IF($B312="","",IFERROR(INDEX('製品一覧'!$B$5:$B$54,MATCH($B312,'製品一覧'!$A$5:$A$54,0)),"型番が未登録"))</f>
        <v/>
      </c>
      <c r="D312" s="11"/>
      <c r="E312" s="15"/>
      <c r="F312" s="12"/>
      <c r="G312" s="12"/>
      <c r="H312" s="12"/>
      <c r="I312" s="11"/>
      <c r="J312" s="12"/>
      <c r="K312" s="12"/>
      <c r="L312" s="17">
        <f>IF($B312="","",IFERROR(INDEX('製品一覧'!$C$5:$C$54,MATCH($B312,'製品一覧'!$A$5:$A$54,0)),""))</f>
        <v/>
      </c>
      <c r="M312" s="18">
        <f>IF(AND(ISNUMBER($E312),ISNUMBER($L312),$L312&gt;0),IF(DAY($E312)&gt;DAY(DATE(YEAR($E312),MONTH($E312)+$L312+1,0)),DATE(YEAR($E312),MONTH($E312)+$L312+1,0),DATE(YEAR($E312),MONTH($E312)+$L312,DAY($E312))-1),"")</f>
        <v/>
      </c>
      <c r="N312" s="6">
        <f>IF($B312&amp;$D312&amp;$E312="","",IF($M312="","入力不足",IF($M312&gt;=TODAY(),"期間内の目安","期限切れの目安")))</f>
        <v/>
      </c>
      <c r="O312" s="6">
        <f>IF($D312="","",IF(SUMPRODUCT(--($D$5:$D$1004=$D312))&gt;1,"重複あり",""))</f>
        <v/>
      </c>
      <c r="P312" s="12"/>
    </row>
    <row r="313" spans="1:16">
      <c r="A313" s="15"/>
      <c r="B313" s="11"/>
      <c r="C313" s="16">
        <f>IF($B313="","",IFERROR(INDEX('製品一覧'!$B$5:$B$54,MATCH($B313,'製品一覧'!$A$5:$A$54,0)),"型番が未登録"))</f>
        <v/>
      </c>
      <c r="D313" s="11"/>
      <c r="E313" s="15"/>
      <c r="F313" s="12"/>
      <c r="G313" s="12"/>
      <c r="H313" s="12"/>
      <c r="I313" s="11"/>
      <c r="J313" s="12"/>
      <c r="K313" s="12"/>
      <c r="L313" s="17">
        <f>IF($B313="","",IFERROR(INDEX('製品一覧'!$C$5:$C$54,MATCH($B313,'製品一覧'!$A$5:$A$54,0)),""))</f>
        <v/>
      </c>
      <c r="M313" s="18">
        <f>IF(AND(ISNUMBER($E313),ISNUMBER($L313),$L313&gt;0),IF(DAY($E313)&gt;DAY(DATE(YEAR($E313),MONTH($E313)+$L313+1,0)),DATE(YEAR($E313),MONTH($E313)+$L313+1,0),DATE(YEAR($E313),MONTH($E313)+$L313,DAY($E313))-1),"")</f>
        <v/>
      </c>
      <c r="N313" s="6">
        <f>IF($B313&amp;$D313&amp;$E313="","",IF($M313="","入力不足",IF($M313&gt;=TODAY(),"期間内の目安","期限切れの目安")))</f>
        <v/>
      </c>
      <c r="O313" s="6">
        <f>IF($D313="","",IF(SUMPRODUCT(--($D$5:$D$1004=$D313))&gt;1,"重複あり",""))</f>
        <v/>
      </c>
      <c r="P313" s="12"/>
    </row>
    <row r="314" spans="1:16">
      <c r="A314" s="15"/>
      <c r="B314" s="11"/>
      <c r="C314" s="16">
        <f>IF($B314="","",IFERROR(INDEX('製品一覧'!$B$5:$B$54,MATCH($B314,'製品一覧'!$A$5:$A$54,0)),"型番が未登録"))</f>
        <v/>
      </c>
      <c r="D314" s="11"/>
      <c r="E314" s="15"/>
      <c r="F314" s="12"/>
      <c r="G314" s="12"/>
      <c r="H314" s="12"/>
      <c r="I314" s="11"/>
      <c r="J314" s="12"/>
      <c r="K314" s="12"/>
      <c r="L314" s="17">
        <f>IF($B314="","",IFERROR(INDEX('製品一覧'!$C$5:$C$54,MATCH($B314,'製品一覧'!$A$5:$A$54,0)),""))</f>
        <v/>
      </c>
      <c r="M314" s="18">
        <f>IF(AND(ISNUMBER($E314),ISNUMBER($L314),$L314&gt;0),IF(DAY($E314)&gt;DAY(DATE(YEAR($E314),MONTH($E314)+$L314+1,0)),DATE(YEAR($E314),MONTH($E314)+$L314+1,0),DATE(YEAR($E314),MONTH($E314)+$L314,DAY($E314))-1),"")</f>
        <v/>
      </c>
      <c r="N314" s="6">
        <f>IF($B314&amp;$D314&amp;$E314="","",IF($M314="","入力不足",IF($M314&gt;=TODAY(),"期間内の目安","期限切れの目安")))</f>
        <v/>
      </c>
      <c r="O314" s="6">
        <f>IF($D314="","",IF(SUMPRODUCT(--($D$5:$D$1004=$D314))&gt;1,"重複あり",""))</f>
        <v/>
      </c>
      <c r="P314" s="12"/>
    </row>
    <row r="315" spans="1:16">
      <c r="A315" s="15"/>
      <c r="B315" s="11"/>
      <c r="C315" s="16">
        <f>IF($B315="","",IFERROR(INDEX('製品一覧'!$B$5:$B$54,MATCH($B315,'製品一覧'!$A$5:$A$54,0)),"型番が未登録"))</f>
        <v/>
      </c>
      <c r="D315" s="11"/>
      <c r="E315" s="15"/>
      <c r="F315" s="12"/>
      <c r="G315" s="12"/>
      <c r="H315" s="12"/>
      <c r="I315" s="11"/>
      <c r="J315" s="12"/>
      <c r="K315" s="12"/>
      <c r="L315" s="17">
        <f>IF($B315="","",IFERROR(INDEX('製品一覧'!$C$5:$C$54,MATCH($B315,'製品一覧'!$A$5:$A$54,0)),""))</f>
        <v/>
      </c>
      <c r="M315" s="18">
        <f>IF(AND(ISNUMBER($E315),ISNUMBER($L315),$L315&gt;0),IF(DAY($E315)&gt;DAY(DATE(YEAR($E315),MONTH($E315)+$L315+1,0)),DATE(YEAR($E315),MONTH($E315)+$L315+1,0),DATE(YEAR($E315),MONTH($E315)+$L315,DAY($E315))-1),"")</f>
        <v/>
      </c>
      <c r="N315" s="6">
        <f>IF($B315&amp;$D315&amp;$E315="","",IF($M315="","入力不足",IF($M315&gt;=TODAY(),"期間内の目安","期限切れの目安")))</f>
        <v/>
      </c>
      <c r="O315" s="6">
        <f>IF($D315="","",IF(SUMPRODUCT(--($D$5:$D$1004=$D315))&gt;1,"重複あり",""))</f>
        <v/>
      </c>
      <c r="P315" s="12"/>
    </row>
    <row r="316" spans="1:16">
      <c r="A316" s="15"/>
      <c r="B316" s="11"/>
      <c r="C316" s="16">
        <f>IF($B316="","",IFERROR(INDEX('製品一覧'!$B$5:$B$54,MATCH($B316,'製品一覧'!$A$5:$A$54,0)),"型番が未登録"))</f>
        <v/>
      </c>
      <c r="D316" s="11"/>
      <c r="E316" s="15"/>
      <c r="F316" s="12"/>
      <c r="G316" s="12"/>
      <c r="H316" s="12"/>
      <c r="I316" s="11"/>
      <c r="J316" s="12"/>
      <c r="K316" s="12"/>
      <c r="L316" s="17">
        <f>IF($B316="","",IFERROR(INDEX('製品一覧'!$C$5:$C$54,MATCH($B316,'製品一覧'!$A$5:$A$54,0)),""))</f>
        <v/>
      </c>
      <c r="M316" s="18">
        <f>IF(AND(ISNUMBER($E316),ISNUMBER($L316),$L316&gt;0),IF(DAY($E316)&gt;DAY(DATE(YEAR($E316),MONTH($E316)+$L316+1,0)),DATE(YEAR($E316),MONTH($E316)+$L316+1,0),DATE(YEAR($E316),MONTH($E316)+$L316,DAY($E316))-1),"")</f>
        <v/>
      </c>
      <c r="N316" s="6">
        <f>IF($B316&amp;$D316&amp;$E316="","",IF($M316="","入力不足",IF($M316&gt;=TODAY(),"期間内の目安","期限切れの目安")))</f>
        <v/>
      </c>
      <c r="O316" s="6">
        <f>IF($D316="","",IF(SUMPRODUCT(--($D$5:$D$1004=$D316))&gt;1,"重複あり",""))</f>
        <v/>
      </c>
      <c r="P316" s="12"/>
    </row>
    <row r="317" spans="1:16">
      <c r="A317" s="15"/>
      <c r="B317" s="11"/>
      <c r="C317" s="16">
        <f>IF($B317="","",IFERROR(INDEX('製品一覧'!$B$5:$B$54,MATCH($B317,'製品一覧'!$A$5:$A$54,0)),"型番が未登録"))</f>
        <v/>
      </c>
      <c r="D317" s="11"/>
      <c r="E317" s="15"/>
      <c r="F317" s="12"/>
      <c r="G317" s="12"/>
      <c r="H317" s="12"/>
      <c r="I317" s="11"/>
      <c r="J317" s="12"/>
      <c r="K317" s="12"/>
      <c r="L317" s="17">
        <f>IF($B317="","",IFERROR(INDEX('製品一覧'!$C$5:$C$54,MATCH($B317,'製品一覧'!$A$5:$A$54,0)),""))</f>
        <v/>
      </c>
      <c r="M317" s="18">
        <f>IF(AND(ISNUMBER($E317),ISNUMBER($L317),$L317&gt;0),IF(DAY($E317)&gt;DAY(DATE(YEAR($E317),MONTH($E317)+$L317+1,0)),DATE(YEAR($E317),MONTH($E317)+$L317+1,0),DATE(YEAR($E317),MONTH($E317)+$L317,DAY($E317))-1),"")</f>
        <v/>
      </c>
      <c r="N317" s="6">
        <f>IF($B317&amp;$D317&amp;$E317="","",IF($M317="","入力不足",IF($M317&gt;=TODAY(),"期間内の目安","期限切れの目安")))</f>
        <v/>
      </c>
      <c r="O317" s="6">
        <f>IF($D317="","",IF(SUMPRODUCT(--($D$5:$D$1004=$D317))&gt;1,"重複あり",""))</f>
        <v/>
      </c>
      <c r="P317" s="12"/>
    </row>
    <row r="318" spans="1:16">
      <c r="A318" s="15"/>
      <c r="B318" s="11"/>
      <c r="C318" s="16">
        <f>IF($B318="","",IFERROR(INDEX('製品一覧'!$B$5:$B$54,MATCH($B318,'製品一覧'!$A$5:$A$54,0)),"型番が未登録"))</f>
        <v/>
      </c>
      <c r="D318" s="11"/>
      <c r="E318" s="15"/>
      <c r="F318" s="12"/>
      <c r="G318" s="12"/>
      <c r="H318" s="12"/>
      <c r="I318" s="11"/>
      <c r="J318" s="12"/>
      <c r="K318" s="12"/>
      <c r="L318" s="17">
        <f>IF($B318="","",IFERROR(INDEX('製品一覧'!$C$5:$C$54,MATCH($B318,'製品一覧'!$A$5:$A$54,0)),""))</f>
        <v/>
      </c>
      <c r="M318" s="18">
        <f>IF(AND(ISNUMBER($E318),ISNUMBER($L318),$L318&gt;0),IF(DAY($E318)&gt;DAY(DATE(YEAR($E318),MONTH($E318)+$L318+1,0)),DATE(YEAR($E318),MONTH($E318)+$L318+1,0),DATE(YEAR($E318),MONTH($E318)+$L318,DAY($E318))-1),"")</f>
        <v/>
      </c>
      <c r="N318" s="6">
        <f>IF($B318&amp;$D318&amp;$E318="","",IF($M318="","入力不足",IF($M318&gt;=TODAY(),"期間内の目安","期限切れの目安")))</f>
        <v/>
      </c>
      <c r="O318" s="6">
        <f>IF($D318="","",IF(SUMPRODUCT(--($D$5:$D$1004=$D318))&gt;1,"重複あり",""))</f>
        <v/>
      </c>
      <c r="P318" s="12"/>
    </row>
    <row r="319" spans="1:16">
      <c r="A319" s="15"/>
      <c r="B319" s="11"/>
      <c r="C319" s="16">
        <f>IF($B319="","",IFERROR(INDEX('製品一覧'!$B$5:$B$54,MATCH($B319,'製品一覧'!$A$5:$A$54,0)),"型番が未登録"))</f>
        <v/>
      </c>
      <c r="D319" s="11"/>
      <c r="E319" s="15"/>
      <c r="F319" s="12"/>
      <c r="G319" s="12"/>
      <c r="H319" s="12"/>
      <c r="I319" s="11"/>
      <c r="J319" s="12"/>
      <c r="K319" s="12"/>
      <c r="L319" s="17">
        <f>IF($B319="","",IFERROR(INDEX('製品一覧'!$C$5:$C$54,MATCH($B319,'製品一覧'!$A$5:$A$54,0)),""))</f>
        <v/>
      </c>
      <c r="M319" s="18">
        <f>IF(AND(ISNUMBER($E319),ISNUMBER($L319),$L319&gt;0),IF(DAY($E319)&gt;DAY(DATE(YEAR($E319),MONTH($E319)+$L319+1,0)),DATE(YEAR($E319),MONTH($E319)+$L319+1,0),DATE(YEAR($E319),MONTH($E319)+$L319,DAY($E319))-1),"")</f>
        <v/>
      </c>
      <c r="N319" s="6">
        <f>IF($B319&amp;$D319&amp;$E319="","",IF($M319="","入力不足",IF($M319&gt;=TODAY(),"期間内の目安","期限切れの目安")))</f>
        <v/>
      </c>
      <c r="O319" s="6">
        <f>IF($D319="","",IF(SUMPRODUCT(--($D$5:$D$1004=$D319))&gt;1,"重複あり",""))</f>
        <v/>
      </c>
      <c r="P319" s="12"/>
    </row>
    <row r="320" spans="1:16">
      <c r="A320" s="15"/>
      <c r="B320" s="11"/>
      <c r="C320" s="16">
        <f>IF($B320="","",IFERROR(INDEX('製品一覧'!$B$5:$B$54,MATCH($B320,'製品一覧'!$A$5:$A$54,0)),"型番が未登録"))</f>
        <v/>
      </c>
      <c r="D320" s="11"/>
      <c r="E320" s="15"/>
      <c r="F320" s="12"/>
      <c r="G320" s="12"/>
      <c r="H320" s="12"/>
      <c r="I320" s="11"/>
      <c r="J320" s="12"/>
      <c r="K320" s="12"/>
      <c r="L320" s="17">
        <f>IF($B320="","",IFERROR(INDEX('製品一覧'!$C$5:$C$54,MATCH($B320,'製品一覧'!$A$5:$A$54,0)),""))</f>
        <v/>
      </c>
      <c r="M320" s="18">
        <f>IF(AND(ISNUMBER($E320),ISNUMBER($L320),$L320&gt;0),IF(DAY($E320)&gt;DAY(DATE(YEAR($E320),MONTH($E320)+$L320+1,0)),DATE(YEAR($E320),MONTH($E320)+$L320+1,0),DATE(YEAR($E320),MONTH($E320)+$L320,DAY($E320))-1),"")</f>
        <v/>
      </c>
      <c r="N320" s="6">
        <f>IF($B320&amp;$D320&amp;$E320="","",IF($M320="","入力不足",IF($M320&gt;=TODAY(),"期間内の目安","期限切れの目安")))</f>
        <v/>
      </c>
      <c r="O320" s="6">
        <f>IF($D320="","",IF(SUMPRODUCT(--($D$5:$D$1004=$D320))&gt;1,"重複あり",""))</f>
        <v/>
      </c>
      <c r="P320" s="12"/>
    </row>
    <row r="321" spans="1:16">
      <c r="A321" s="15"/>
      <c r="B321" s="11"/>
      <c r="C321" s="16">
        <f>IF($B321="","",IFERROR(INDEX('製品一覧'!$B$5:$B$54,MATCH($B321,'製品一覧'!$A$5:$A$54,0)),"型番が未登録"))</f>
        <v/>
      </c>
      <c r="D321" s="11"/>
      <c r="E321" s="15"/>
      <c r="F321" s="12"/>
      <c r="G321" s="12"/>
      <c r="H321" s="12"/>
      <c r="I321" s="11"/>
      <c r="J321" s="12"/>
      <c r="K321" s="12"/>
      <c r="L321" s="17">
        <f>IF($B321="","",IFERROR(INDEX('製品一覧'!$C$5:$C$54,MATCH($B321,'製品一覧'!$A$5:$A$54,0)),""))</f>
        <v/>
      </c>
      <c r="M321" s="18">
        <f>IF(AND(ISNUMBER($E321),ISNUMBER($L321),$L321&gt;0),IF(DAY($E321)&gt;DAY(DATE(YEAR($E321),MONTH($E321)+$L321+1,0)),DATE(YEAR($E321),MONTH($E321)+$L321+1,0),DATE(YEAR($E321),MONTH($E321)+$L321,DAY($E321))-1),"")</f>
        <v/>
      </c>
      <c r="N321" s="6">
        <f>IF($B321&amp;$D321&amp;$E321="","",IF($M321="","入力不足",IF($M321&gt;=TODAY(),"期間内の目安","期限切れの目安")))</f>
        <v/>
      </c>
      <c r="O321" s="6">
        <f>IF($D321="","",IF(SUMPRODUCT(--($D$5:$D$1004=$D321))&gt;1,"重複あり",""))</f>
        <v/>
      </c>
      <c r="P321" s="12"/>
    </row>
    <row r="322" spans="1:16">
      <c r="A322" s="15"/>
      <c r="B322" s="11"/>
      <c r="C322" s="16">
        <f>IF($B322="","",IFERROR(INDEX('製品一覧'!$B$5:$B$54,MATCH($B322,'製品一覧'!$A$5:$A$54,0)),"型番が未登録"))</f>
        <v/>
      </c>
      <c r="D322" s="11"/>
      <c r="E322" s="15"/>
      <c r="F322" s="12"/>
      <c r="G322" s="12"/>
      <c r="H322" s="12"/>
      <c r="I322" s="11"/>
      <c r="J322" s="12"/>
      <c r="K322" s="12"/>
      <c r="L322" s="17">
        <f>IF($B322="","",IFERROR(INDEX('製品一覧'!$C$5:$C$54,MATCH($B322,'製品一覧'!$A$5:$A$54,0)),""))</f>
        <v/>
      </c>
      <c r="M322" s="18">
        <f>IF(AND(ISNUMBER($E322),ISNUMBER($L322),$L322&gt;0),IF(DAY($E322)&gt;DAY(DATE(YEAR($E322),MONTH($E322)+$L322+1,0)),DATE(YEAR($E322),MONTH($E322)+$L322+1,0),DATE(YEAR($E322),MONTH($E322)+$L322,DAY($E322))-1),"")</f>
        <v/>
      </c>
      <c r="N322" s="6">
        <f>IF($B322&amp;$D322&amp;$E322="","",IF($M322="","入力不足",IF($M322&gt;=TODAY(),"期間内の目安","期限切れの目安")))</f>
        <v/>
      </c>
      <c r="O322" s="6">
        <f>IF($D322="","",IF(SUMPRODUCT(--($D$5:$D$1004=$D322))&gt;1,"重複あり",""))</f>
        <v/>
      </c>
      <c r="P322" s="12"/>
    </row>
    <row r="323" spans="1:16">
      <c r="A323" s="15"/>
      <c r="B323" s="11"/>
      <c r="C323" s="16">
        <f>IF($B323="","",IFERROR(INDEX('製品一覧'!$B$5:$B$54,MATCH($B323,'製品一覧'!$A$5:$A$54,0)),"型番が未登録"))</f>
        <v/>
      </c>
      <c r="D323" s="11"/>
      <c r="E323" s="15"/>
      <c r="F323" s="12"/>
      <c r="G323" s="12"/>
      <c r="H323" s="12"/>
      <c r="I323" s="11"/>
      <c r="J323" s="12"/>
      <c r="K323" s="12"/>
      <c r="L323" s="17">
        <f>IF($B323="","",IFERROR(INDEX('製品一覧'!$C$5:$C$54,MATCH($B323,'製品一覧'!$A$5:$A$54,0)),""))</f>
        <v/>
      </c>
      <c r="M323" s="18">
        <f>IF(AND(ISNUMBER($E323),ISNUMBER($L323),$L323&gt;0),IF(DAY($E323)&gt;DAY(DATE(YEAR($E323),MONTH($E323)+$L323+1,0)),DATE(YEAR($E323),MONTH($E323)+$L323+1,0),DATE(YEAR($E323),MONTH($E323)+$L323,DAY($E323))-1),"")</f>
        <v/>
      </c>
      <c r="N323" s="6">
        <f>IF($B323&amp;$D323&amp;$E323="","",IF($M323="","入力不足",IF($M323&gt;=TODAY(),"期間内の目安","期限切れの目安")))</f>
        <v/>
      </c>
      <c r="O323" s="6">
        <f>IF($D323="","",IF(SUMPRODUCT(--($D$5:$D$1004=$D323))&gt;1,"重複あり",""))</f>
        <v/>
      </c>
      <c r="P323" s="12"/>
    </row>
    <row r="324" spans="1:16">
      <c r="A324" s="15"/>
      <c r="B324" s="11"/>
      <c r="C324" s="16">
        <f>IF($B324="","",IFERROR(INDEX('製品一覧'!$B$5:$B$54,MATCH($B324,'製品一覧'!$A$5:$A$54,0)),"型番が未登録"))</f>
        <v/>
      </c>
      <c r="D324" s="11"/>
      <c r="E324" s="15"/>
      <c r="F324" s="12"/>
      <c r="G324" s="12"/>
      <c r="H324" s="12"/>
      <c r="I324" s="11"/>
      <c r="J324" s="12"/>
      <c r="K324" s="12"/>
      <c r="L324" s="17">
        <f>IF($B324="","",IFERROR(INDEX('製品一覧'!$C$5:$C$54,MATCH($B324,'製品一覧'!$A$5:$A$54,0)),""))</f>
        <v/>
      </c>
      <c r="M324" s="18">
        <f>IF(AND(ISNUMBER($E324),ISNUMBER($L324),$L324&gt;0),IF(DAY($E324)&gt;DAY(DATE(YEAR($E324),MONTH($E324)+$L324+1,0)),DATE(YEAR($E324),MONTH($E324)+$L324+1,0),DATE(YEAR($E324),MONTH($E324)+$L324,DAY($E324))-1),"")</f>
        <v/>
      </c>
      <c r="N324" s="6">
        <f>IF($B324&amp;$D324&amp;$E324="","",IF($M324="","入力不足",IF($M324&gt;=TODAY(),"期間内の目安","期限切れの目安")))</f>
        <v/>
      </c>
      <c r="O324" s="6">
        <f>IF($D324="","",IF(SUMPRODUCT(--($D$5:$D$1004=$D324))&gt;1,"重複あり",""))</f>
        <v/>
      </c>
      <c r="P324" s="12"/>
    </row>
    <row r="325" spans="1:16">
      <c r="A325" s="15"/>
      <c r="B325" s="11"/>
      <c r="C325" s="16">
        <f>IF($B325="","",IFERROR(INDEX('製品一覧'!$B$5:$B$54,MATCH($B325,'製品一覧'!$A$5:$A$54,0)),"型番が未登録"))</f>
        <v/>
      </c>
      <c r="D325" s="11"/>
      <c r="E325" s="15"/>
      <c r="F325" s="12"/>
      <c r="G325" s="12"/>
      <c r="H325" s="12"/>
      <c r="I325" s="11"/>
      <c r="J325" s="12"/>
      <c r="K325" s="12"/>
      <c r="L325" s="17">
        <f>IF($B325="","",IFERROR(INDEX('製品一覧'!$C$5:$C$54,MATCH($B325,'製品一覧'!$A$5:$A$54,0)),""))</f>
        <v/>
      </c>
      <c r="M325" s="18">
        <f>IF(AND(ISNUMBER($E325),ISNUMBER($L325),$L325&gt;0),IF(DAY($E325)&gt;DAY(DATE(YEAR($E325),MONTH($E325)+$L325+1,0)),DATE(YEAR($E325),MONTH($E325)+$L325+1,0),DATE(YEAR($E325),MONTH($E325)+$L325,DAY($E325))-1),"")</f>
        <v/>
      </c>
      <c r="N325" s="6">
        <f>IF($B325&amp;$D325&amp;$E325="","",IF($M325="","入力不足",IF($M325&gt;=TODAY(),"期間内の目安","期限切れの目安")))</f>
        <v/>
      </c>
      <c r="O325" s="6">
        <f>IF($D325="","",IF(SUMPRODUCT(--($D$5:$D$1004=$D325))&gt;1,"重複あり",""))</f>
        <v/>
      </c>
      <c r="P325" s="12"/>
    </row>
    <row r="326" spans="1:16">
      <c r="A326" s="15"/>
      <c r="B326" s="11"/>
      <c r="C326" s="16">
        <f>IF($B326="","",IFERROR(INDEX('製品一覧'!$B$5:$B$54,MATCH($B326,'製品一覧'!$A$5:$A$54,0)),"型番が未登録"))</f>
        <v/>
      </c>
      <c r="D326" s="11"/>
      <c r="E326" s="15"/>
      <c r="F326" s="12"/>
      <c r="G326" s="12"/>
      <c r="H326" s="12"/>
      <c r="I326" s="11"/>
      <c r="J326" s="12"/>
      <c r="K326" s="12"/>
      <c r="L326" s="17">
        <f>IF($B326="","",IFERROR(INDEX('製品一覧'!$C$5:$C$54,MATCH($B326,'製品一覧'!$A$5:$A$54,0)),""))</f>
        <v/>
      </c>
      <c r="M326" s="18">
        <f>IF(AND(ISNUMBER($E326),ISNUMBER($L326),$L326&gt;0),IF(DAY($E326)&gt;DAY(DATE(YEAR($E326),MONTH($E326)+$L326+1,0)),DATE(YEAR($E326),MONTH($E326)+$L326+1,0),DATE(YEAR($E326),MONTH($E326)+$L326,DAY($E326))-1),"")</f>
        <v/>
      </c>
      <c r="N326" s="6">
        <f>IF($B326&amp;$D326&amp;$E326="","",IF($M326="","入力不足",IF($M326&gt;=TODAY(),"期間内の目安","期限切れの目安")))</f>
        <v/>
      </c>
      <c r="O326" s="6">
        <f>IF($D326="","",IF(SUMPRODUCT(--($D$5:$D$1004=$D326))&gt;1,"重複あり",""))</f>
        <v/>
      </c>
      <c r="P326" s="12"/>
    </row>
    <row r="327" spans="1:16">
      <c r="A327" s="15"/>
      <c r="B327" s="11"/>
      <c r="C327" s="16">
        <f>IF($B327="","",IFERROR(INDEX('製品一覧'!$B$5:$B$54,MATCH($B327,'製品一覧'!$A$5:$A$54,0)),"型番が未登録"))</f>
        <v/>
      </c>
      <c r="D327" s="11"/>
      <c r="E327" s="15"/>
      <c r="F327" s="12"/>
      <c r="G327" s="12"/>
      <c r="H327" s="12"/>
      <c r="I327" s="11"/>
      <c r="J327" s="12"/>
      <c r="K327" s="12"/>
      <c r="L327" s="17">
        <f>IF($B327="","",IFERROR(INDEX('製品一覧'!$C$5:$C$54,MATCH($B327,'製品一覧'!$A$5:$A$54,0)),""))</f>
        <v/>
      </c>
      <c r="M327" s="18">
        <f>IF(AND(ISNUMBER($E327),ISNUMBER($L327),$L327&gt;0),IF(DAY($E327)&gt;DAY(DATE(YEAR($E327),MONTH($E327)+$L327+1,0)),DATE(YEAR($E327),MONTH($E327)+$L327+1,0),DATE(YEAR($E327),MONTH($E327)+$L327,DAY($E327))-1),"")</f>
        <v/>
      </c>
      <c r="N327" s="6">
        <f>IF($B327&amp;$D327&amp;$E327="","",IF($M327="","入力不足",IF($M327&gt;=TODAY(),"期間内の目安","期限切れの目安")))</f>
        <v/>
      </c>
      <c r="O327" s="6">
        <f>IF($D327="","",IF(SUMPRODUCT(--($D$5:$D$1004=$D327))&gt;1,"重複あり",""))</f>
        <v/>
      </c>
      <c r="P327" s="12"/>
    </row>
    <row r="328" spans="1:16">
      <c r="A328" s="15"/>
      <c r="B328" s="11"/>
      <c r="C328" s="16">
        <f>IF($B328="","",IFERROR(INDEX('製品一覧'!$B$5:$B$54,MATCH($B328,'製品一覧'!$A$5:$A$54,0)),"型番が未登録"))</f>
        <v/>
      </c>
      <c r="D328" s="11"/>
      <c r="E328" s="15"/>
      <c r="F328" s="12"/>
      <c r="G328" s="12"/>
      <c r="H328" s="12"/>
      <c r="I328" s="11"/>
      <c r="J328" s="12"/>
      <c r="K328" s="12"/>
      <c r="L328" s="17">
        <f>IF($B328="","",IFERROR(INDEX('製品一覧'!$C$5:$C$54,MATCH($B328,'製品一覧'!$A$5:$A$54,0)),""))</f>
        <v/>
      </c>
      <c r="M328" s="18">
        <f>IF(AND(ISNUMBER($E328),ISNUMBER($L328),$L328&gt;0),IF(DAY($E328)&gt;DAY(DATE(YEAR($E328),MONTH($E328)+$L328+1,0)),DATE(YEAR($E328),MONTH($E328)+$L328+1,0),DATE(YEAR($E328),MONTH($E328)+$L328,DAY($E328))-1),"")</f>
        <v/>
      </c>
      <c r="N328" s="6">
        <f>IF($B328&amp;$D328&amp;$E328="","",IF($M328="","入力不足",IF($M328&gt;=TODAY(),"期間内の目安","期限切れの目安")))</f>
        <v/>
      </c>
      <c r="O328" s="6">
        <f>IF($D328="","",IF(SUMPRODUCT(--($D$5:$D$1004=$D328))&gt;1,"重複あり",""))</f>
        <v/>
      </c>
      <c r="P328" s="12"/>
    </row>
    <row r="329" spans="1:16">
      <c r="A329" s="15"/>
      <c r="B329" s="11"/>
      <c r="C329" s="16">
        <f>IF($B329="","",IFERROR(INDEX('製品一覧'!$B$5:$B$54,MATCH($B329,'製品一覧'!$A$5:$A$54,0)),"型番が未登録"))</f>
        <v/>
      </c>
      <c r="D329" s="11"/>
      <c r="E329" s="15"/>
      <c r="F329" s="12"/>
      <c r="G329" s="12"/>
      <c r="H329" s="12"/>
      <c r="I329" s="11"/>
      <c r="J329" s="12"/>
      <c r="K329" s="12"/>
      <c r="L329" s="17">
        <f>IF($B329="","",IFERROR(INDEX('製品一覧'!$C$5:$C$54,MATCH($B329,'製品一覧'!$A$5:$A$54,0)),""))</f>
        <v/>
      </c>
      <c r="M329" s="18">
        <f>IF(AND(ISNUMBER($E329),ISNUMBER($L329),$L329&gt;0),IF(DAY($E329)&gt;DAY(DATE(YEAR($E329),MONTH($E329)+$L329+1,0)),DATE(YEAR($E329),MONTH($E329)+$L329+1,0),DATE(YEAR($E329),MONTH($E329)+$L329,DAY($E329))-1),"")</f>
        <v/>
      </c>
      <c r="N329" s="6">
        <f>IF($B329&amp;$D329&amp;$E329="","",IF($M329="","入力不足",IF($M329&gt;=TODAY(),"期間内の目安","期限切れの目安")))</f>
        <v/>
      </c>
      <c r="O329" s="6">
        <f>IF($D329="","",IF(SUMPRODUCT(--($D$5:$D$1004=$D329))&gt;1,"重複あり",""))</f>
        <v/>
      </c>
      <c r="P329" s="12"/>
    </row>
    <row r="330" spans="1:16">
      <c r="A330" s="15"/>
      <c r="B330" s="11"/>
      <c r="C330" s="16">
        <f>IF($B330="","",IFERROR(INDEX('製品一覧'!$B$5:$B$54,MATCH($B330,'製品一覧'!$A$5:$A$54,0)),"型番が未登録"))</f>
        <v/>
      </c>
      <c r="D330" s="11"/>
      <c r="E330" s="15"/>
      <c r="F330" s="12"/>
      <c r="G330" s="12"/>
      <c r="H330" s="12"/>
      <c r="I330" s="11"/>
      <c r="J330" s="12"/>
      <c r="K330" s="12"/>
      <c r="L330" s="17">
        <f>IF($B330="","",IFERROR(INDEX('製品一覧'!$C$5:$C$54,MATCH($B330,'製品一覧'!$A$5:$A$54,0)),""))</f>
        <v/>
      </c>
      <c r="M330" s="18">
        <f>IF(AND(ISNUMBER($E330),ISNUMBER($L330),$L330&gt;0),IF(DAY($E330)&gt;DAY(DATE(YEAR($E330),MONTH($E330)+$L330+1,0)),DATE(YEAR($E330),MONTH($E330)+$L330+1,0),DATE(YEAR($E330),MONTH($E330)+$L330,DAY($E330))-1),"")</f>
        <v/>
      </c>
      <c r="N330" s="6">
        <f>IF($B330&amp;$D330&amp;$E330="","",IF($M330="","入力不足",IF($M330&gt;=TODAY(),"期間内の目安","期限切れの目安")))</f>
        <v/>
      </c>
      <c r="O330" s="6">
        <f>IF($D330="","",IF(SUMPRODUCT(--($D$5:$D$1004=$D330))&gt;1,"重複あり",""))</f>
        <v/>
      </c>
      <c r="P330" s="12"/>
    </row>
    <row r="331" spans="1:16">
      <c r="A331" s="15"/>
      <c r="B331" s="11"/>
      <c r="C331" s="16">
        <f>IF($B331="","",IFERROR(INDEX('製品一覧'!$B$5:$B$54,MATCH($B331,'製品一覧'!$A$5:$A$54,0)),"型番が未登録"))</f>
        <v/>
      </c>
      <c r="D331" s="11"/>
      <c r="E331" s="15"/>
      <c r="F331" s="12"/>
      <c r="G331" s="12"/>
      <c r="H331" s="12"/>
      <c r="I331" s="11"/>
      <c r="J331" s="12"/>
      <c r="K331" s="12"/>
      <c r="L331" s="17">
        <f>IF($B331="","",IFERROR(INDEX('製品一覧'!$C$5:$C$54,MATCH($B331,'製品一覧'!$A$5:$A$54,0)),""))</f>
        <v/>
      </c>
      <c r="M331" s="18">
        <f>IF(AND(ISNUMBER($E331),ISNUMBER($L331),$L331&gt;0),IF(DAY($E331)&gt;DAY(DATE(YEAR($E331),MONTH($E331)+$L331+1,0)),DATE(YEAR($E331),MONTH($E331)+$L331+1,0),DATE(YEAR($E331),MONTH($E331)+$L331,DAY($E331))-1),"")</f>
        <v/>
      </c>
      <c r="N331" s="6">
        <f>IF($B331&amp;$D331&amp;$E331="","",IF($M331="","入力不足",IF($M331&gt;=TODAY(),"期間内の目安","期限切れの目安")))</f>
        <v/>
      </c>
      <c r="O331" s="6">
        <f>IF($D331="","",IF(SUMPRODUCT(--($D$5:$D$1004=$D331))&gt;1,"重複あり",""))</f>
        <v/>
      </c>
      <c r="P331" s="12"/>
    </row>
    <row r="332" spans="1:16">
      <c r="A332" s="15"/>
      <c r="B332" s="11"/>
      <c r="C332" s="16">
        <f>IF($B332="","",IFERROR(INDEX('製品一覧'!$B$5:$B$54,MATCH($B332,'製品一覧'!$A$5:$A$54,0)),"型番が未登録"))</f>
        <v/>
      </c>
      <c r="D332" s="11"/>
      <c r="E332" s="15"/>
      <c r="F332" s="12"/>
      <c r="G332" s="12"/>
      <c r="H332" s="12"/>
      <c r="I332" s="11"/>
      <c r="J332" s="12"/>
      <c r="K332" s="12"/>
      <c r="L332" s="17">
        <f>IF($B332="","",IFERROR(INDEX('製品一覧'!$C$5:$C$54,MATCH($B332,'製品一覧'!$A$5:$A$54,0)),""))</f>
        <v/>
      </c>
      <c r="M332" s="18">
        <f>IF(AND(ISNUMBER($E332),ISNUMBER($L332),$L332&gt;0),IF(DAY($E332)&gt;DAY(DATE(YEAR($E332),MONTH($E332)+$L332+1,0)),DATE(YEAR($E332),MONTH($E332)+$L332+1,0),DATE(YEAR($E332),MONTH($E332)+$L332,DAY($E332))-1),"")</f>
        <v/>
      </c>
      <c r="N332" s="6">
        <f>IF($B332&amp;$D332&amp;$E332="","",IF($M332="","入力不足",IF($M332&gt;=TODAY(),"期間内の目安","期限切れの目安")))</f>
        <v/>
      </c>
      <c r="O332" s="6">
        <f>IF($D332="","",IF(SUMPRODUCT(--($D$5:$D$1004=$D332))&gt;1,"重複あり",""))</f>
        <v/>
      </c>
      <c r="P332" s="12"/>
    </row>
    <row r="333" spans="1:16">
      <c r="A333" s="15"/>
      <c r="B333" s="11"/>
      <c r="C333" s="16">
        <f>IF($B333="","",IFERROR(INDEX('製品一覧'!$B$5:$B$54,MATCH($B333,'製品一覧'!$A$5:$A$54,0)),"型番が未登録"))</f>
        <v/>
      </c>
      <c r="D333" s="11"/>
      <c r="E333" s="15"/>
      <c r="F333" s="12"/>
      <c r="G333" s="12"/>
      <c r="H333" s="12"/>
      <c r="I333" s="11"/>
      <c r="J333" s="12"/>
      <c r="K333" s="12"/>
      <c r="L333" s="17">
        <f>IF($B333="","",IFERROR(INDEX('製品一覧'!$C$5:$C$54,MATCH($B333,'製品一覧'!$A$5:$A$54,0)),""))</f>
        <v/>
      </c>
      <c r="M333" s="18">
        <f>IF(AND(ISNUMBER($E333),ISNUMBER($L333),$L333&gt;0),IF(DAY($E333)&gt;DAY(DATE(YEAR($E333),MONTH($E333)+$L333+1,0)),DATE(YEAR($E333),MONTH($E333)+$L333+1,0),DATE(YEAR($E333),MONTH($E333)+$L333,DAY($E333))-1),"")</f>
        <v/>
      </c>
      <c r="N333" s="6">
        <f>IF($B333&amp;$D333&amp;$E333="","",IF($M333="","入力不足",IF($M333&gt;=TODAY(),"期間内の目安","期限切れの目安")))</f>
        <v/>
      </c>
      <c r="O333" s="6">
        <f>IF($D333="","",IF(SUMPRODUCT(--($D$5:$D$1004=$D333))&gt;1,"重複あり",""))</f>
        <v/>
      </c>
      <c r="P333" s="12"/>
    </row>
    <row r="334" spans="1:16">
      <c r="A334" s="15"/>
      <c r="B334" s="11"/>
      <c r="C334" s="16">
        <f>IF($B334="","",IFERROR(INDEX('製品一覧'!$B$5:$B$54,MATCH($B334,'製品一覧'!$A$5:$A$54,0)),"型番が未登録"))</f>
        <v/>
      </c>
      <c r="D334" s="11"/>
      <c r="E334" s="15"/>
      <c r="F334" s="12"/>
      <c r="G334" s="12"/>
      <c r="H334" s="12"/>
      <c r="I334" s="11"/>
      <c r="J334" s="12"/>
      <c r="K334" s="12"/>
      <c r="L334" s="17">
        <f>IF($B334="","",IFERROR(INDEX('製品一覧'!$C$5:$C$54,MATCH($B334,'製品一覧'!$A$5:$A$54,0)),""))</f>
        <v/>
      </c>
      <c r="M334" s="18">
        <f>IF(AND(ISNUMBER($E334),ISNUMBER($L334),$L334&gt;0),IF(DAY($E334)&gt;DAY(DATE(YEAR($E334),MONTH($E334)+$L334+1,0)),DATE(YEAR($E334),MONTH($E334)+$L334+1,0),DATE(YEAR($E334),MONTH($E334)+$L334,DAY($E334))-1),"")</f>
        <v/>
      </c>
      <c r="N334" s="6">
        <f>IF($B334&amp;$D334&amp;$E334="","",IF($M334="","入力不足",IF($M334&gt;=TODAY(),"期間内の目安","期限切れの目安")))</f>
        <v/>
      </c>
      <c r="O334" s="6">
        <f>IF($D334="","",IF(SUMPRODUCT(--($D$5:$D$1004=$D334))&gt;1,"重複あり",""))</f>
        <v/>
      </c>
      <c r="P334" s="12"/>
    </row>
    <row r="335" spans="1:16">
      <c r="A335" s="15"/>
      <c r="B335" s="11"/>
      <c r="C335" s="16">
        <f>IF($B335="","",IFERROR(INDEX('製品一覧'!$B$5:$B$54,MATCH($B335,'製品一覧'!$A$5:$A$54,0)),"型番が未登録"))</f>
        <v/>
      </c>
      <c r="D335" s="11"/>
      <c r="E335" s="15"/>
      <c r="F335" s="12"/>
      <c r="G335" s="12"/>
      <c r="H335" s="12"/>
      <c r="I335" s="11"/>
      <c r="J335" s="12"/>
      <c r="K335" s="12"/>
      <c r="L335" s="17">
        <f>IF($B335="","",IFERROR(INDEX('製品一覧'!$C$5:$C$54,MATCH($B335,'製品一覧'!$A$5:$A$54,0)),""))</f>
        <v/>
      </c>
      <c r="M335" s="18">
        <f>IF(AND(ISNUMBER($E335),ISNUMBER($L335),$L335&gt;0),IF(DAY($E335)&gt;DAY(DATE(YEAR($E335),MONTH($E335)+$L335+1,0)),DATE(YEAR($E335),MONTH($E335)+$L335+1,0),DATE(YEAR($E335),MONTH($E335)+$L335,DAY($E335))-1),"")</f>
        <v/>
      </c>
      <c r="N335" s="6">
        <f>IF($B335&amp;$D335&amp;$E335="","",IF($M335="","入力不足",IF($M335&gt;=TODAY(),"期間内の目安","期限切れの目安")))</f>
        <v/>
      </c>
      <c r="O335" s="6">
        <f>IF($D335="","",IF(SUMPRODUCT(--($D$5:$D$1004=$D335))&gt;1,"重複あり",""))</f>
        <v/>
      </c>
      <c r="P335" s="12"/>
    </row>
    <row r="336" spans="1:16">
      <c r="A336" s="15"/>
      <c r="B336" s="11"/>
      <c r="C336" s="16">
        <f>IF($B336="","",IFERROR(INDEX('製品一覧'!$B$5:$B$54,MATCH($B336,'製品一覧'!$A$5:$A$54,0)),"型番が未登録"))</f>
        <v/>
      </c>
      <c r="D336" s="11"/>
      <c r="E336" s="15"/>
      <c r="F336" s="12"/>
      <c r="G336" s="12"/>
      <c r="H336" s="12"/>
      <c r="I336" s="11"/>
      <c r="J336" s="12"/>
      <c r="K336" s="12"/>
      <c r="L336" s="17">
        <f>IF($B336="","",IFERROR(INDEX('製品一覧'!$C$5:$C$54,MATCH($B336,'製品一覧'!$A$5:$A$54,0)),""))</f>
        <v/>
      </c>
      <c r="M336" s="18">
        <f>IF(AND(ISNUMBER($E336),ISNUMBER($L336),$L336&gt;0),IF(DAY($E336)&gt;DAY(DATE(YEAR($E336),MONTH($E336)+$L336+1,0)),DATE(YEAR($E336),MONTH($E336)+$L336+1,0),DATE(YEAR($E336),MONTH($E336)+$L336,DAY($E336))-1),"")</f>
        <v/>
      </c>
      <c r="N336" s="6">
        <f>IF($B336&amp;$D336&amp;$E336="","",IF($M336="","入力不足",IF($M336&gt;=TODAY(),"期間内の目安","期限切れの目安")))</f>
        <v/>
      </c>
      <c r="O336" s="6">
        <f>IF($D336="","",IF(SUMPRODUCT(--($D$5:$D$1004=$D336))&gt;1,"重複あり",""))</f>
        <v/>
      </c>
      <c r="P336" s="12"/>
    </row>
    <row r="337" spans="1:16">
      <c r="A337" s="15"/>
      <c r="B337" s="11"/>
      <c r="C337" s="16">
        <f>IF($B337="","",IFERROR(INDEX('製品一覧'!$B$5:$B$54,MATCH($B337,'製品一覧'!$A$5:$A$54,0)),"型番が未登録"))</f>
        <v/>
      </c>
      <c r="D337" s="11"/>
      <c r="E337" s="15"/>
      <c r="F337" s="12"/>
      <c r="G337" s="12"/>
      <c r="H337" s="12"/>
      <c r="I337" s="11"/>
      <c r="J337" s="12"/>
      <c r="K337" s="12"/>
      <c r="L337" s="17">
        <f>IF($B337="","",IFERROR(INDEX('製品一覧'!$C$5:$C$54,MATCH($B337,'製品一覧'!$A$5:$A$54,0)),""))</f>
        <v/>
      </c>
      <c r="M337" s="18">
        <f>IF(AND(ISNUMBER($E337),ISNUMBER($L337),$L337&gt;0),IF(DAY($E337)&gt;DAY(DATE(YEAR($E337),MONTH($E337)+$L337+1,0)),DATE(YEAR($E337),MONTH($E337)+$L337+1,0),DATE(YEAR($E337),MONTH($E337)+$L337,DAY($E337))-1),"")</f>
        <v/>
      </c>
      <c r="N337" s="6">
        <f>IF($B337&amp;$D337&amp;$E337="","",IF($M337="","入力不足",IF($M337&gt;=TODAY(),"期間内の目安","期限切れの目安")))</f>
        <v/>
      </c>
      <c r="O337" s="6">
        <f>IF($D337="","",IF(SUMPRODUCT(--($D$5:$D$1004=$D337))&gt;1,"重複あり",""))</f>
        <v/>
      </c>
      <c r="P337" s="12"/>
    </row>
    <row r="338" spans="1:16">
      <c r="A338" s="15"/>
      <c r="B338" s="11"/>
      <c r="C338" s="16">
        <f>IF($B338="","",IFERROR(INDEX('製品一覧'!$B$5:$B$54,MATCH($B338,'製品一覧'!$A$5:$A$54,0)),"型番が未登録"))</f>
        <v/>
      </c>
      <c r="D338" s="11"/>
      <c r="E338" s="15"/>
      <c r="F338" s="12"/>
      <c r="G338" s="12"/>
      <c r="H338" s="12"/>
      <c r="I338" s="11"/>
      <c r="J338" s="12"/>
      <c r="K338" s="12"/>
      <c r="L338" s="17">
        <f>IF($B338="","",IFERROR(INDEX('製品一覧'!$C$5:$C$54,MATCH($B338,'製品一覧'!$A$5:$A$54,0)),""))</f>
        <v/>
      </c>
      <c r="M338" s="18">
        <f>IF(AND(ISNUMBER($E338),ISNUMBER($L338),$L338&gt;0),IF(DAY($E338)&gt;DAY(DATE(YEAR($E338),MONTH($E338)+$L338+1,0)),DATE(YEAR($E338),MONTH($E338)+$L338+1,0),DATE(YEAR($E338),MONTH($E338)+$L338,DAY($E338))-1),"")</f>
        <v/>
      </c>
      <c r="N338" s="6">
        <f>IF($B338&amp;$D338&amp;$E338="","",IF($M338="","入力不足",IF($M338&gt;=TODAY(),"期間内の目安","期限切れの目安")))</f>
        <v/>
      </c>
      <c r="O338" s="6">
        <f>IF($D338="","",IF(SUMPRODUCT(--($D$5:$D$1004=$D338))&gt;1,"重複あり",""))</f>
        <v/>
      </c>
      <c r="P338" s="12"/>
    </row>
    <row r="339" spans="1:16">
      <c r="A339" s="15"/>
      <c r="B339" s="11"/>
      <c r="C339" s="16">
        <f>IF($B339="","",IFERROR(INDEX('製品一覧'!$B$5:$B$54,MATCH($B339,'製品一覧'!$A$5:$A$54,0)),"型番が未登録"))</f>
        <v/>
      </c>
      <c r="D339" s="11"/>
      <c r="E339" s="15"/>
      <c r="F339" s="12"/>
      <c r="G339" s="12"/>
      <c r="H339" s="12"/>
      <c r="I339" s="11"/>
      <c r="J339" s="12"/>
      <c r="K339" s="12"/>
      <c r="L339" s="17">
        <f>IF($B339="","",IFERROR(INDEX('製品一覧'!$C$5:$C$54,MATCH($B339,'製品一覧'!$A$5:$A$54,0)),""))</f>
        <v/>
      </c>
      <c r="M339" s="18">
        <f>IF(AND(ISNUMBER($E339),ISNUMBER($L339),$L339&gt;0),IF(DAY($E339)&gt;DAY(DATE(YEAR($E339),MONTH($E339)+$L339+1,0)),DATE(YEAR($E339),MONTH($E339)+$L339+1,0),DATE(YEAR($E339),MONTH($E339)+$L339,DAY($E339))-1),"")</f>
        <v/>
      </c>
      <c r="N339" s="6">
        <f>IF($B339&amp;$D339&amp;$E339="","",IF($M339="","入力不足",IF($M339&gt;=TODAY(),"期間内の目安","期限切れの目安")))</f>
        <v/>
      </c>
      <c r="O339" s="6">
        <f>IF($D339="","",IF(SUMPRODUCT(--($D$5:$D$1004=$D339))&gt;1,"重複あり",""))</f>
        <v/>
      </c>
      <c r="P339" s="12"/>
    </row>
    <row r="340" spans="1:16">
      <c r="A340" s="15"/>
      <c r="B340" s="11"/>
      <c r="C340" s="16">
        <f>IF($B340="","",IFERROR(INDEX('製品一覧'!$B$5:$B$54,MATCH($B340,'製品一覧'!$A$5:$A$54,0)),"型番が未登録"))</f>
        <v/>
      </c>
      <c r="D340" s="11"/>
      <c r="E340" s="15"/>
      <c r="F340" s="12"/>
      <c r="G340" s="12"/>
      <c r="H340" s="12"/>
      <c r="I340" s="11"/>
      <c r="J340" s="12"/>
      <c r="K340" s="12"/>
      <c r="L340" s="17">
        <f>IF($B340="","",IFERROR(INDEX('製品一覧'!$C$5:$C$54,MATCH($B340,'製品一覧'!$A$5:$A$54,0)),""))</f>
        <v/>
      </c>
      <c r="M340" s="18">
        <f>IF(AND(ISNUMBER($E340),ISNUMBER($L340),$L340&gt;0),IF(DAY($E340)&gt;DAY(DATE(YEAR($E340),MONTH($E340)+$L340+1,0)),DATE(YEAR($E340),MONTH($E340)+$L340+1,0),DATE(YEAR($E340),MONTH($E340)+$L340,DAY($E340))-1),"")</f>
        <v/>
      </c>
      <c r="N340" s="6">
        <f>IF($B340&amp;$D340&amp;$E340="","",IF($M340="","入力不足",IF($M340&gt;=TODAY(),"期間内の目安","期限切れの目安")))</f>
        <v/>
      </c>
      <c r="O340" s="6">
        <f>IF($D340="","",IF(SUMPRODUCT(--($D$5:$D$1004=$D340))&gt;1,"重複あり",""))</f>
        <v/>
      </c>
      <c r="P340" s="12"/>
    </row>
    <row r="341" spans="1:16">
      <c r="A341" s="15"/>
      <c r="B341" s="11"/>
      <c r="C341" s="16">
        <f>IF($B341="","",IFERROR(INDEX('製品一覧'!$B$5:$B$54,MATCH($B341,'製品一覧'!$A$5:$A$54,0)),"型番が未登録"))</f>
        <v/>
      </c>
      <c r="D341" s="11"/>
      <c r="E341" s="15"/>
      <c r="F341" s="12"/>
      <c r="G341" s="12"/>
      <c r="H341" s="12"/>
      <c r="I341" s="11"/>
      <c r="J341" s="12"/>
      <c r="K341" s="12"/>
      <c r="L341" s="17">
        <f>IF($B341="","",IFERROR(INDEX('製品一覧'!$C$5:$C$54,MATCH($B341,'製品一覧'!$A$5:$A$54,0)),""))</f>
        <v/>
      </c>
      <c r="M341" s="18">
        <f>IF(AND(ISNUMBER($E341),ISNUMBER($L341),$L341&gt;0),IF(DAY($E341)&gt;DAY(DATE(YEAR($E341),MONTH($E341)+$L341+1,0)),DATE(YEAR($E341),MONTH($E341)+$L341+1,0),DATE(YEAR($E341),MONTH($E341)+$L341,DAY($E341))-1),"")</f>
        <v/>
      </c>
      <c r="N341" s="6">
        <f>IF($B341&amp;$D341&amp;$E341="","",IF($M341="","入力不足",IF($M341&gt;=TODAY(),"期間内の目安","期限切れの目安")))</f>
        <v/>
      </c>
      <c r="O341" s="6">
        <f>IF($D341="","",IF(SUMPRODUCT(--($D$5:$D$1004=$D341))&gt;1,"重複あり",""))</f>
        <v/>
      </c>
      <c r="P341" s="12"/>
    </row>
    <row r="342" spans="1:16">
      <c r="A342" s="15"/>
      <c r="B342" s="11"/>
      <c r="C342" s="16">
        <f>IF($B342="","",IFERROR(INDEX('製品一覧'!$B$5:$B$54,MATCH($B342,'製品一覧'!$A$5:$A$54,0)),"型番が未登録"))</f>
        <v/>
      </c>
      <c r="D342" s="11"/>
      <c r="E342" s="15"/>
      <c r="F342" s="12"/>
      <c r="G342" s="12"/>
      <c r="H342" s="12"/>
      <c r="I342" s="11"/>
      <c r="J342" s="12"/>
      <c r="K342" s="12"/>
      <c r="L342" s="17">
        <f>IF($B342="","",IFERROR(INDEX('製品一覧'!$C$5:$C$54,MATCH($B342,'製品一覧'!$A$5:$A$54,0)),""))</f>
        <v/>
      </c>
      <c r="M342" s="18">
        <f>IF(AND(ISNUMBER($E342),ISNUMBER($L342),$L342&gt;0),IF(DAY($E342)&gt;DAY(DATE(YEAR($E342),MONTH($E342)+$L342+1,0)),DATE(YEAR($E342),MONTH($E342)+$L342+1,0),DATE(YEAR($E342),MONTH($E342)+$L342,DAY($E342))-1),"")</f>
        <v/>
      </c>
      <c r="N342" s="6">
        <f>IF($B342&amp;$D342&amp;$E342="","",IF($M342="","入力不足",IF($M342&gt;=TODAY(),"期間内の目安","期限切れの目安")))</f>
        <v/>
      </c>
      <c r="O342" s="6">
        <f>IF($D342="","",IF(SUMPRODUCT(--($D$5:$D$1004=$D342))&gt;1,"重複あり",""))</f>
        <v/>
      </c>
      <c r="P342" s="12"/>
    </row>
    <row r="343" spans="1:16">
      <c r="A343" s="15"/>
      <c r="B343" s="11"/>
      <c r="C343" s="16">
        <f>IF($B343="","",IFERROR(INDEX('製品一覧'!$B$5:$B$54,MATCH($B343,'製品一覧'!$A$5:$A$54,0)),"型番が未登録"))</f>
        <v/>
      </c>
      <c r="D343" s="11"/>
      <c r="E343" s="15"/>
      <c r="F343" s="12"/>
      <c r="G343" s="12"/>
      <c r="H343" s="12"/>
      <c r="I343" s="11"/>
      <c r="J343" s="12"/>
      <c r="K343" s="12"/>
      <c r="L343" s="17">
        <f>IF($B343="","",IFERROR(INDEX('製品一覧'!$C$5:$C$54,MATCH($B343,'製品一覧'!$A$5:$A$54,0)),""))</f>
        <v/>
      </c>
      <c r="M343" s="18">
        <f>IF(AND(ISNUMBER($E343),ISNUMBER($L343),$L343&gt;0),IF(DAY($E343)&gt;DAY(DATE(YEAR($E343),MONTH($E343)+$L343+1,0)),DATE(YEAR($E343),MONTH($E343)+$L343+1,0),DATE(YEAR($E343),MONTH($E343)+$L343,DAY($E343))-1),"")</f>
        <v/>
      </c>
      <c r="N343" s="6">
        <f>IF($B343&amp;$D343&amp;$E343="","",IF($M343="","入力不足",IF($M343&gt;=TODAY(),"期間内の目安","期限切れの目安")))</f>
        <v/>
      </c>
      <c r="O343" s="6">
        <f>IF($D343="","",IF(SUMPRODUCT(--($D$5:$D$1004=$D343))&gt;1,"重複あり",""))</f>
        <v/>
      </c>
      <c r="P343" s="12"/>
    </row>
    <row r="344" spans="1:16">
      <c r="A344" s="15"/>
      <c r="B344" s="11"/>
      <c r="C344" s="16">
        <f>IF($B344="","",IFERROR(INDEX('製品一覧'!$B$5:$B$54,MATCH($B344,'製品一覧'!$A$5:$A$54,0)),"型番が未登録"))</f>
        <v/>
      </c>
      <c r="D344" s="11"/>
      <c r="E344" s="15"/>
      <c r="F344" s="12"/>
      <c r="G344" s="12"/>
      <c r="H344" s="12"/>
      <c r="I344" s="11"/>
      <c r="J344" s="12"/>
      <c r="K344" s="12"/>
      <c r="L344" s="17">
        <f>IF($B344="","",IFERROR(INDEX('製品一覧'!$C$5:$C$54,MATCH($B344,'製品一覧'!$A$5:$A$54,0)),""))</f>
        <v/>
      </c>
      <c r="M344" s="18">
        <f>IF(AND(ISNUMBER($E344),ISNUMBER($L344),$L344&gt;0),IF(DAY($E344)&gt;DAY(DATE(YEAR($E344),MONTH($E344)+$L344+1,0)),DATE(YEAR($E344),MONTH($E344)+$L344+1,0),DATE(YEAR($E344),MONTH($E344)+$L344,DAY($E344))-1),"")</f>
        <v/>
      </c>
      <c r="N344" s="6">
        <f>IF($B344&amp;$D344&amp;$E344="","",IF($M344="","入力不足",IF($M344&gt;=TODAY(),"期間内の目安","期限切れの目安")))</f>
        <v/>
      </c>
      <c r="O344" s="6">
        <f>IF($D344="","",IF(SUMPRODUCT(--($D$5:$D$1004=$D344))&gt;1,"重複あり",""))</f>
        <v/>
      </c>
      <c r="P344" s="12"/>
    </row>
    <row r="345" spans="1:16">
      <c r="A345" s="15"/>
      <c r="B345" s="11"/>
      <c r="C345" s="16">
        <f>IF($B345="","",IFERROR(INDEX('製品一覧'!$B$5:$B$54,MATCH($B345,'製品一覧'!$A$5:$A$54,0)),"型番が未登録"))</f>
        <v/>
      </c>
      <c r="D345" s="11"/>
      <c r="E345" s="15"/>
      <c r="F345" s="12"/>
      <c r="G345" s="12"/>
      <c r="H345" s="12"/>
      <c r="I345" s="11"/>
      <c r="J345" s="12"/>
      <c r="K345" s="12"/>
      <c r="L345" s="17">
        <f>IF($B345="","",IFERROR(INDEX('製品一覧'!$C$5:$C$54,MATCH($B345,'製品一覧'!$A$5:$A$54,0)),""))</f>
        <v/>
      </c>
      <c r="M345" s="18">
        <f>IF(AND(ISNUMBER($E345),ISNUMBER($L345),$L345&gt;0),IF(DAY($E345)&gt;DAY(DATE(YEAR($E345),MONTH($E345)+$L345+1,0)),DATE(YEAR($E345),MONTH($E345)+$L345+1,0),DATE(YEAR($E345),MONTH($E345)+$L345,DAY($E345))-1),"")</f>
        <v/>
      </c>
      <c r="N345" s="6">
        <f>IF($B345&amp;$D345&amp;$E345="","",IF($M345="","入力不足",IF($M345&gt;=TODAY(),"期間内の目安","期限切れの目安")))</f>
        <v/>
      </c>
      <c r="O345" s="6">
        <f>IF($D345="","",IF(SUMPRODUCT(--($D$5:$D$1004=$D345))&gt;1,"重複あり",""))</f>
        <v/>
      </c>
      <c r="P345" s="12"/>
    </row>
    <row r="346" spans="1:16">
      <c r="A346" s="15"/>
      <c r="B346" s="11"/>
      <c r="C346" s="16">
        <f>IF($B346="","",IFERROR(INDEX('製品一覧'!$B$5:$B$54,MATCH($B346,'製品一覧'!$A$5:$A$54,0)),"型番が未登録"))</f>
        <v/>
      </c>
      <c r="D346" s="11"/>
      <c r="E346" s="15"/>
      <c r="F346" s="12"/>
      <c r="G346" s="12"/>
      <c r="H346" s="12"/>
      <c r="I346" s="11"/>
      <c r="J346" s="12"/>
      <c r="K346" s="12"/>
      <c r="L346" s="17">
        <f>IF($B346="","",IFERROR(INDEX('製品一覧'!$C$5:$C$54,MATCH($B346,'製品一覧'!$A$5:$A$54,0)),""))</f>
        <v/>
      </c>
      <c r="M346" s="18">
        <f>IF(AND(ISNUMBER($E346),ISNUMBER($L346),$L346&gt;0),IF(DAY($E346)&gt;DAY(DATE(YEAR($E346),MONTH($E346)+$L346+1,0)),DATE(YEAR($E346),MONTH($E346)+$L346+1,0),DATE(YEAR($E346),MONTH($E346)+$L346,DAY($E346))-1),"")</f>
        <v/>
      </c>
      <c r="N346" s="6">
        <f>IF($B346&amp;$D346&amp;$E346="","",IF($M346="","入力不足",IF($M346&gt;=TODAY(),"期間内の目安","期限切れの目安")))</f>
        <v/>
      </c>
      <c r="O346" s="6">
        <f>IF($D346="","",IF(SUMPRODUCT(--($D$5:$D$1004=$D346))&gt;1,"重複あり",""))</f>
        <v/>
      </c>
      <c r="P346" s="12"/>
    </row>
    <row r="347" spans="1:16">
      <c r="A347" s="15"/>
      <c r="B347" s="11"/>
      <c r="C347" s="16">
        <f>IF($B347="","",IFERROR(INDEX('製品一覧'!$B$5:$B$54,MATCH($B347,'製品一覧'!$A$5:$A$54,0)),"型番が未登録"))</f>
        <v/>
      </c>
      <c r="D347" s="11"/>
      <c r="E347" s="15"/>
      <c r="F347" s="12"/>
      <c r="G347" s="12"/>
      <c r="H347" s="12"/>
      <c r="I347" s="11"/>
      <c r="J347" s="12"/>
      <c r="K347" s="12"/>
      <c r="L347" s="17">
        <f>IF($B347="","",IFERROR(INDEX('製品一覧'!$C$5:$C$54,MATCH($B347,'製品一覧'!$A$5:$A$54,0)),""))</f>
        <v/>
      </c>
      <c r="M347" s="18">
        <f>IF(AND(ISNUMBER($E347),ISNUMBER($L347),$L347&gt;0),IF(DAY($E347)&gt;DAY(DATE(YEAR($E347),MONTH($E347)+$L347+1,0)),DATE(YEAR($E347),MONTH($E347)+$L347+1,0),DATE(YEAR($E347),MONTH($E347)+$L347,DAY($E347))-1),"")</f>
        <v/>
      </c>
      <c r="N347" s="6">
        <f>IF($B347&amp;$D347&amp;$E347="","",IF($M347="","入力不足",IF($M347&gt;=TODAY(),"期間内の目安","期限切れの目安")))</f>
        <v/>
      </c>
      <c r="O347" s="6">
        <f>IF($D347="","",IF(SUMPRODUCT(--($D$5:$D$1004=$D347))&gt;1,"重複あり",""))</f>
        <v/>
      </c>
      <c r="P347" s="12"/>
    </row>
    <row r="348" spans="1:16">
      <c r="A348" s="15"/>
      <c r="B348" s="11"/>
      <c r="C348" s="16">
        <f>IF($B348="","",IFERROR(INDEX('製品一覧'!$B$5:$B$54,MATCH($B348,'製品一覧'!$A$5:$A$54,0)),"型番が未登録"))</f>
        <v/>
      </c>
      <c r="D348" s="11"/>
      <c r="E348" s="15"/>
      <c r="F348" s="12"/>
      <c r="G348" s="12"/>
      <c r="H348" s="12"/>
      <c r="I348" s="11"/>
      <c r="J348" s="12"/>
      <c r="K348" s="12"/>
      <c r="L348" s="17">
        <f>IF($B348="","",IFERROR(INDEX('製品一覧'!$C$5:$C$54,MATCH($B348,'製品一覧'!$A$5:$A$54,0)),""))</f>
        <v/>
      </c>
      <c r="M348" s="18">
        <f>IF(AND(ISNUMBER($E348),ISNUMBER($L348),$L348&gt;0),IF(DAY($E348)&gt;DAY(DATE(YEAR($E348),MONTH($E348)+$L348+1,0)),DATE(YEAR($E348),MONTH($E348)+$L348+1,0),DATE(YEAR($E348),MONTH($E348)+$L348,DAY($E348))-1),"")</f>
        <v/>
      </c>
      <c r="N348" s="6">
        <f>IF($B348&amp;$D348&amp;$E348="","",IF($M348="","入力不足",IF($M348&gt;=TODAY(),"期間内の目安","期限切れの目安")))</f>
        <v/>
      </c>
      <c r="O348" s="6">
        <f>IF($D348="","",IF(SUMPRODUCT(--($D$5:$D$1004=$D348))&gt;1,"重複あり",""))</f>
        <v/>
      </c>
      <c r="P348" s="12"/>
    </row>
    <row r="349" spans="1:16">
      <c r="A349" s="15"/>
      <c r="B349" s="11"/>
      <c r="C349" s="16">
        <f>IF($B349="","",IFERROR(INDEX('製品一覧'!$B$5:$B$54,MATCH($B349,'製品一覧'!$A$5:$A$54,0)),"型番が未登録"))</f>
        <v/>
      </c>
      <c r="D349" s="11"/>
      <c r="E349" s="15"/>
      <c r="F349" s="12"/>
      <c r="G349" s="12"/>
      <c r="H349" s="12"/>
      <c r="I349" s="11"/>
      <c r="J349" s="12"/>
      <c r="K349" s="12"/>
      <c r="L349" s="17">
        <f>IF($B349="","",IFERROR(INDEX('製品一覧'!$C$5:$C$54,MATCH($B349,'製品一覧'!$A$5:$A$54,0)),""))</f>
        <v/>
      </c>
      <c r="M349" s="18">
        <f>IF(AND(ISNUMBER($E349),ISNUMBER($L349),$L349&gt;0),IF(DAY($E349)&gt;DAY(DATE(YEAR($E349),MONTH($E349)+$L349+1,0)),DATE(YEAR($E349),MONTH($E349)+$L349+1,0),DATE(YEAR($E349),MONTH($E349)+$L349,DAY($E349))-1),"")</f>
        <v/>
      </c>
      <c r="N349" s="6">
        <f>IF($B349&amp;$D349&amp;$E349="","",IF($M349="","入力不足",IF($M349&gt;=TODAY(),"期間内の目安","期限切れの目安")))</f>
        <v/>
      </c>
      <c r="O349" s="6">
        <f>IF($D349="","",IF(SUMPRODUCT(--($D$5:$D$1004=$D349))&gt;1,"重複あり",""))</f>
        <v/>
      </c>
      <c r="P349" s="12"/>
    </row>
    <row r="350" spans="1:16">
      <c r="A350" s="15"/>
      <c r="B350" s="11"/>
      <c r="C350" s="16">
        <f>IF($B350="","",IFERROR(INDEX('製品一覧'!$B$5:$B$54,MATCH($B350,'製品一覧'!$A$5:$A$54,0)),"型番が未登録"))</f>
        <v/>
      </c>
      <c r="D350" s="11"/>
      <c r="E350" s="15"/>
      <c r="F350" s="12"/>
      <c r="G350" s="12"/>
      <c r="H350" s="12"/>
      <c r="I350" s="11"/>
      <c r="J350" s="12"/>
      <c r="K350" s="12"/>
      <c r="L350" s="17">
        <f>IF($B350="","",IFERROR(INDEX('製品一覧'!$C$5:$C$54,MATCH($B350,'製品一覧'!$A$5:$A$54,0)),""))</f>
        <v/>
      </c>
      <c r="M350" s="18">
        <f>IF(AND(ISNUMBER($E350),ISNUMBER($L350),$L350&gt;0),IF(DAY($E350)&gt;DAY(DATE(YEAR($E350),MONTH($E350)+$L350+1,0)),DATE(YEAR($E350),MONTH($E350)+$L350+1,0),DATE(YEAR($E350),MONTH($E350)+$L350,DAY($E350))-1),"")</f>
        <v/>
      </c>
      <c r="N350" s="6">
        <f>IF($B350&amp;$D350&amp;$E350="","",IF($M350="","入力不足",IF($M350&gt;=TODAY(),"期間内の目安","期限切れの目安")))</f>
        <v/>
      </c>
      <c r="O350" s="6">
        <f>IF($D350="","",IF(SUMPRODUCT(--($D$5:$D$1004=$D350))&gt;1,"重複あり",""))</f>
        <v/>
      </c>
      <c r="P350" s="12"/>
    </row>
    <row r="351" spans="1:16">
      <c r="A351" s="15"/>
      <c r="B351" s="11"/>
      <c r="C351" s="16">
        <f>IF($B351="","",IFERROR(INDEX('製品一覧'!$B$5:$B$54,MATCH($B351,'製品一覧'!$A$5:$A$54,0)),"型番が未登録"))</f>
        <v/>
      </c>
      <c r="D351" s="11"/>
      <c r="E351" s="15"/>
      <c r="F351" s="12"/>
      <c r="G351" s="12"/>
      <c r="H351" s="12"/>
      <c r="I351" s="11"/>
      <c r="J351" s="12"/>
      <c r="K351" s="12"/>
      <c r="L351" s="17">
        <f>IF($B351="","",IFERROR(INDEX('製品一覧'!$C$5:$C$54,MATCH($B351,'製品一覧'!$A$5:$A$54,0)),""))</f>
        <v/>
      </c>
      <c r="M351" s="18">
        <f>IF(AND(ISNUMBER($E351),ISNUMBER($L351),$L351&gt;0),IF(DAY($E351)&gt;DAY(DATE(YEAR($E351),MONTH($E351)+$L351+1,0)),DATE(YEAR($E351),MONTH($E351)+$L351+1,0),DATE(YEAR($E351),MONTH($E351)+$L351,DAY($E351))-1),"")</f>
        <v/>
      </c>
      <c r="N351" s="6">
        <f>IF($B351&amp;$D351&amp;$E351="","",IF($M351="","入力不足",IF($M351&gt;=TODAY(),"期間内の目安","期限切れの目安")))</f>
        <v/>
      </c>
      <c r="O351" s="6">
        <f>IF($D351="","",IF(SUMPRODUCT(--($D$5:$D$1004=$D351))&gt;1,"重複あり",""))</f>
        <v/>
      </c>
      <c r="P351" s="12"/>
    </row>
    <row r="352" spans="1:16">
      <c r="A352" s="15"/>
      <c r="B352" s="11"/>
      <c r="C352" s="16">
        <f>IF($B352="","",IFERROR(INDEX('製品一覧'!$B$5:$B$54,MATCH($B352,'製品一覧'!$A$5:$A$54,0)),"型番が未登録"))</f>
        <v/>
      </c>
      <c r="D352" s="11"/>
      <c r="E352" s="15"/>
      <c r="F352" s="12"/>
      <c r="G352" s="12"/>
      <c r="H352" s="12"/>
      <c r="I352" s="11"/>
      <c r="J352" s="12"/>
      <c r="K352" s="12"/>
      <c r="L352" s="17">
        <f>IF($B352="","",IFERROR(INDEX('製品一覧'!$C$5:$C$54,MATCH($B352,'製品一覧'!$A$5:$A$54,0)),""))</f>
        <v/>
      </c>
      <c r="M352" s="18">
        <f>IF(AND(ISNUMBER($E352),ISNUMBER($L352),$L352&gt;0),IF(DAY($E352)&gt;DAY(DATE(YEAR($E352),MONTH($E352)+$L352+1,0)),DATE(YEAR($E352),MONTH($E352)+$L352+1,0),DATE(YEAR($E352),MONTH($E352)+$L352,DAY($E352))-1),"")</f>
        <v/>
      </c>
      <c r="N352" s="6">
        <f>IF($B352&amp;$D352&amp;$E352="","",IF($M352="","入力不足",IF($M352&gt;=TODAY(),"期間内の目安","期限切れの目安")))</f>
        <v/>
      </c>
      <c r="O352" s="6">
        <f>IF($D352="","",IF(SUMPRODUCT(--($D$5:$D$1004=$D352))&gt;1,"重複あり",""))</f>
        <v/>
      </c>
      <c r="P352" s="12"/>
    </row>
    <row r="353" spans="1:16">
      <c r="A353" s="15"/>
      <c r="B353" s="11"/>
      <c r="C353" s="16">
        <f>IF($B353="","",IFERROR(INDEX('製品一覧'!$B$5:$B$54,MATCH($B353,'製品一覧'!$A$5:$A$54,0)),"型番が未登録"))</f>
        <v/>
      </c>
      <c r="D353" s="11"/>
      <c r="E353" s="15"/>
      <c r="F353" s="12"/>
      <c r="G353" s="12"/>
      <c r="H353" s="12"/>
      <c r="I353" s="11"/>
      <c r="J353" s="12"/>
      <c r="K353" s="12"/>
      <c r="L353" s="17">
        <f>IF($B353="","",IFERROR(INDEX('製品一覧'!$C$5:$C$54,MATCH($B353,'製品一覧'!$A$5:$A$54,0)),""))</f>
        <v/>
      </c>
      <c r="M353" s="18">
        <f>IF(AND(ISNUMBER($E353),ISNUMBER($L353),$L353&gt;0),IF(DAY($E353)&gt;DAY(DATE(YEAR($E353),MONTH($E353)+$L353+1,0)),DATE(YEAR($E353),MONTH($E353)+$L353+1,0),DATE(YEAR($E353),MONTH($E353)+$L353,DAY($E353))-1),"")</f>
        <v/>
      </c>
      <c r="N353" s="6">
        <f>IF($B353&amp;$D353&amp;$E353="","",IF($M353="","入力不足",IF($M353&gt;=TODAY(),"期間内の目安","期限切れの目安")))</f>
        <v/>
      </c>
      <c r="O353" s="6">
        <f>IF($D353="","",IF(SUMPRODUCT(--($D$5:$D$1004=$D353))&gt;1,"重複あり",""))</f>
        <v/>
      </c>
      <c r="P353" s="12"/>
    </row>
    <row r="354" spans="1:16">
      <c r="A354" s="15"/>
      <c r="B354" s="11"/>
      <c r="C354" s="16">
        <f>IF($B354="","",IFERROR(INDEX('製品一覧'!$B$5:$B$54,MATCH($B354,'製品一覧'!$A$5:$A$54,0)),"型番が未登録"))</f>
        <v/>
      </c>
      <c r="D354" s="11"/>
      <c r="E354" s="15"/>
      <c r="F354" s="12"/>
      <c r="G354" s="12"/>
      <c r="H354" s="12"/>
      <c r="I354" s="11"/>
      <c r="J354" s="12"/>
      <c r="K354" s="12"/>
      <c r="L354" s="17">
        <f>IF($B354="","",IFERROR(INDEX('製品一覧'!$C$5:$C$54,MATCH($B354,'製品一覧'!$A$5:$A$54,0)),""))</f>
        <v/>
      </c>
      <c r="M354" s="18">
        <f>IF(AND(ISNUMBER($E354),ISNUMBER($L354),$L354&gt;0),IF(DAY($E354)&gt;DAY(DATE(YEAR($E354),MONTH($E354)+$L354+1,0)),DATE(YEAR($E354),MONTH($E354)+$L354+1,0),DATE(YEAR($E354),MONTH($E354)+$L354,DAY($E354))-1),"")</f>
        <v/>
      </c>
      <c r="N354" s="6">
        <f>IF($B354&amp;$D354&amp;$E354="","",IF($M354="","入力不足",IF($M354&gt;=TODAY(),"期間内の目安","期限切れの目安")))</f>
        <v/>
      </c>
      <c r="O354" s="6">
        <f>IF($D354="","",IF(SUMPRODUCT(--($D$5:$D$1004=$D354))&gt;1,"重複あり",""))</f>
        <v/>
      </c>
      <c r="P354" s="12"/>
    </row>
    <row r="355" spans="1:16">
      <c r="A355" s="15"/>
      <c r="B355" s="11"/>
      <c r="C355" s="16">
        <f>IF($B355="","",IFERROR(INDEX('製品一覧'!$B$5:$B$54,MATCH($B355,'製品一覧'!$A$5:$A$54,0)),"型番が未登録"))</f>
        <v/>
      </c>
      <c r="D355" s="11"/>
      <c r="E355" s="15"/>
      <c r="F355" s="12"/>
      <c r="G355" s="12"/>
      <c r="H355" s="12"/>
      <c r="I355" s="11"/>
      <c r="J355" s="12"/>
      <c r="K355" s="12"/>
      <c r="L355" s="17">
        <f>IF($B355="","",IFERROR(INDEX('製品一覧'!$C$5:$C$54,MATCH($B355,'製品一覧'!$A$5:$A$54,0)),""))</f>
        <v/>
      </c>
      <c r="M355" s="18">
        <f>IF(AND(ISNUMBER($E355),ISNUMBER($L355),$L355&gt;0),IF(DAY($E355)&gt;DAY(DATE(YEAR($E355),MONTH($E355)+$L355+1,0)),DATE(YEAR($E355),MONTH($E355)+$L355+1,0),DATE(YEAR($E355),MONTH($E355)+$L355,DAY($E355))-1),"")</f>
        <v/>
      </c>
      <c r="N355" s="6">
        <f>IF($B355&amp;$D355&amp;$E355="","",IF($M355="","入力不足",IF($M355&gt;=TODAY(),"期間内の目安","期限切れの目安")))</f>
        <v/>
      </c>
      <c r="O355" s="6">
        <f>IF($D355="","",IF(SUMPRODUCT(--($D$5:$D$1004=$D355))&gt;1,"重複あり",""))</f>
        <v/>
      </c>
      <c r="P355" s="12"/>
    </row>
    <row r="356" spans="1:16">
      <c r="A356" s="15"/>
      <c r="B356" s="11"/>
      <c r="C356" s="16">
        <f>IF($B356="","",IFERROR(INDEX('製品一覧'!$B$5:$B$54,MATCH($B356,'製品一覧'!$A$5:$A$54,0)),"型番が未登録"))</f>
        <v/>
      </c>
      <c r="D356" s="11"/>
      <c r="E356" s="15"/>
      <c r="F356" s="12"/>
      <c r="G356" s="12"/>
      <c r="H356" s="12"/>
      <c r="I356" s="11"/>
      <c r="J356" s="12"/>
      <c r="K356" s="12"/>
      <c r="L356" s="17">
        <f>IF($B356="","",IFERROR(INDEX('製品一覧'!$C$5:$C$54,MATCH($B356,'製品一覧'!$A$5:$A$54,0)),""))</f>
        <v/>
      </c>
      <c r="M356" s="18">
        <f>IF(AND(ISNUMBER($E356),ISNUMBER($L356),$L356&gt;0),IF(DAY($E356)&gt;DAY(DATE(YEAR($E356),MONTH($E356)+$L356+1,0)),DATE(YEAR($E356),MONTH($E356)+$L356+1,0),DATE(YEAR($E356),MONTH($E356)+$L356,DAY($E356))-1),"")</f>
        <v/>
      </c>
      <c r="N356" s="6">
        <f>IF($B356&amp;$D356&amp;$E356="","",IF($M356="","入力不足",IF($M356&gt;=TODAY(),"期間内の目安","期限切れの目安")))</f>
        <v/>
      </c>
      <c r="O356" s="6">
        <f>IF($D356="","",IF(SUMPRODUCT(--($D$5:$D$1004=$D356))&gt;1,"重複あり",""))</f>
        <v/>
      </c>
      <c r="P356" s="12"/>
    </row>
    <row r="357" spans="1:16">
      <c r="A357" s="15"/>
      <c r="B357" s="11"/>
      <c r="C357" s="16">
        <f>IF($B357="","",IFERROR(INDEX('製品一覧'!$B$5:$B$54,MATCH($B357,'製品一覧'!$A$5:$A$54,0)),"型番が未登録"))</f>
        <v/>
      </c>
      <c r="D357" s="11"/>
      <c r="E357" s="15"/>
      <c r="F357" s="12"/>
      <c r="G357" s="12"/>
      <c r="H357" s="12"/>
      <c r="I357" s="11"/>
      <c r="J357" s="12"/>
      <c r="K357" s="12"/>
      <c r="L357" s="17">
        <f>IF($B357="","",IFERROR(INDEX('製品一覧'!$C$5:$C$54,MATCH($B357,'製品一覧'!$A$5:$A$54,0)),""))</f>
        <v/>
      </c>
      <c r="M357" s="18">
        <f>IF(AND(ISNUMBER($E357),ISNUMBER($L357),$L357&gt;0),IF(DAY($E357)&gt;DAY(DATE(YEAR($E357),MONTH($E357)+$L357+1,0)),DATE(YEAR($E357),MONTH($E357)+$L357+1,0),DATE(YEAR($E357),MONTH($E357)+$L357,DAY($E357))-1),"")</f>
        <v/>
      </c>
      <c r="N357" s="6">
        <f>IF($B357&amp;$D357&amp;$E357="","",IF($M357="","入力不足",IF($M357&gt;=TODAY(),"期間内の目安","期限切れの目安")))</f>
        <v/>
      </c>
      <c r="O357" s="6">
        <f>IF($D357="","",IF(SUMPRODUCT(--($D$5:$D$1004=$D357))&gt;1,"重複あり",""))</f>
        <v/>
      </c>
      <c r="P357" s="12"/>
    </row>
    <row r="358" spans="1:16">
      <c r="A358" s="15"/>
      <c r="B358" s="11"/>
      <c r="C358" s="16">
        <f>IF($B358="","",IFERROR(INDEX('製品一覧'!$B$5:$B$54,MATCH($B358,'製品一覧'!$A$5:$A$54,0)),"型番が未登録"))</f>
        <v/>
      </c>
      <c r="D358" s="11"/>
      <c r="E358" s="15"/>
      <c r="F358" s="12"/>
      <c r="G358" s="12"/>
      <c r="H358" s="12"/>
      <c r="I358" s="11"/>
      <c r="J358" s="12"/>
      <c r="K358" s="12"/>
      <c r="L358" s="17">
        <f>IF($B358="","",IFERROR(INDEX('製品一覧'!$C$5:$C$54,MATCH($B358,'製品一覧'!$A$5:$A$54,0)),""))</f>
        <v/>
      </c>
      <c r="M358" s="18">
        <f>IF(AND(ISNUMBER($E358),ISNUMBER($L358),$L358&gt;0),IF(DAY($E358)&gt;DAY(DATE(YEAR($E358),MONTH($E358)+$L358+1,0)),DATE(YEAR($E358),MONTH($E358)+$L358+1,0),DATE(YEAR($E358),MONTH($E358)+$L358,DAY($E358))-1),"")</f>
        <v/>
      </c>
      <c r="N358" s="6">
        <f>IF($B358&amp;$D358&amp;$E358="","",IF($M358="","入力不足",IF($M358&gt;=TODAY(),"期間内の目安","期限切れの目安")))</f>
        <v/>
      </c>
      <c r="O358" s="6">
        <f>IF($D358="","",IF(SUMPRODUCT(--($D$5:$D$1004=$D358))&gt;1,"重複あり",""))</f>
        <v/>
      </c>
      <c r="P358" s="12"/>
    </row>
    <row r="359" spans="1:16">
      <c r="A359" s="15"/>
      <c r="B359" s="11"/>
      <c r="C359" s="16">
        <f>IF($B359="","",IFERROR(INDEX('製品一覧'!$B$5:$B$54,MATCH($B359,'製品一覧'!$A$5:$A$54,0)),"型番が未登録"))</f>
        <v/>
      </c>
      <c r="D359" s="11"/>
      <c r="E359" s="15"/>
      <c r="F359" s="12"/>
      <c r="G359" s="12"/>
      <c r="H359" s="12"/>
      <c r="I359" s="11"/>
      <c r="J359" s="12"/>
      <c r="K359" s="12"/>
      <c r="L359" s="17">
        <f>IF($B359="","",IFERROR(INDEX('製品一覧'!$C$5:$C$54,MATCH($B359,'製品一覧'!$A$5:$A$54,0)),""))</f>
        <v/>
      </c>
      <c r="M359" s="18">
        <f>IF(AND(ISNUMBER($E359),ISNUMBER($L359),$L359&gt;0),IF(DAY($E359)&gt;DAY(DATE(YEAR($E359),MONTH($E359)+$L359+1,0)),DATE(YEAR($E359),MONTH($E359)+$L359+1,0),DATE(YEAR($E359),MONTH($E359)+$L359,DAY($E359))-1),"")</f>
        <v/>
      </c>
      <c r="N359" s="6">
        <f>IF($B359&amp;$D359&amp;$E359="","",IF($M359="","入力不足",IF($M359&gt;=TODAY(),"期間内の目安","期限切れの目安")))</f>
        <v/>
      </c>
      <c r="O359" s="6">
        <f>IF($D359="","",IF(SUMPRODUCT(--($D$5:$D$1004=$D359))&gt;1,"重複あり",""))</f>
        <v/>
      </c>
      <c r="P359" s="12"/>
    </row>
    <row r="360" spans="1:16">
      <c r="A360" s="15"/>
      <c r="B360" s="11"/>
      <c r="C360" s="16">
        <f>IF($B360="","",IFERROR(INDEX('製品一覧'!$B$5:$B$54,MATCH($B360,'製品一覧'!$A$5:$A$54,0)),"型番が未登録"))</f>
        <v/>
      </c>
      <c r="D360" s="11"/>
      <c r="E360" s="15"/>
      <c r="F360" s="12"/>
      <c r="G360" s="12"/>
      <c r="H360" s="12"/>
      <c r="I360" s="11"/>
      <c r="J360" s="12"/>
      <c r="K360" s="12"/>
      <c r="L360" s="17">
        <f>IF($B360="","",IFERROR(INDEX('製品一覧'!$C$5:$C$54,MATCH($B360,'製品一覧'!$A$5:$A$54,0)),""))</f>
        <v/>
      </c>
      <c r="M360" s="18">
        <f>IF(AND(ISNUMBER($E360),ISNUMBER($L360),$L360&gt;0),IF(DAY($E360)&gt;DAY(DATE(YEAR($E360),MONTH($E360)+$L360+1,0)),DATE(YEAR($E360),MONTH($E360)+$L360+1,0),DATE(YEAR($E360),MONTH($E360)+$L360,DAY($E360))-1),"")</f>
        <v/>
      </c>
      <c r="N360" s="6">
        <f>IF($B360&amp;$D360&amp;$E360="","",IF($M360="","入力不足",IF($M360&gt;=TODAY(),"期間内の目安","期限切れの目安")))</f>
        <v/>
      </c>
      <c r="O360" s="6">
        <f>IF($D360="","",IF(SUMPRODUCT(--($D$5:$D$1004=$D360))&gt;1,"重複あり",""))</f>
        <v/>
      </c>
      <c r="P360" s="12"/>
    </row>
    <row r="361" spans="1:16">
      <c r="A361" s="15"/>
      <c r="B361" s="11"/>
      <c r="C361" s="16">
        <f>IF($B361="","",IFERROR(INDEX('製品一覧'!$B$5:$B$54,MATCH($B361,'製品一覧'!$A$5:$A$54,0)),"型番が未登録"))</f>
        <v/>
      </c>
      <c r="D361" s="11"/>
      <c r="E361" s="15"/>
      <c r="F361" s="12"/>
      <c r="G361" s="12"/>
      <c r="H361" s="12"/>
      <c r="I361" s="11"/>
      <c r="J361" s="12"/>
      <c r="K361" s="12"/>
      <c r="L361" s="17">
        <f>IF($B361="","",IFERROR(INDEX('製品一覧'!$C$5:$C$54,MATCH($B361,'製品一覧'!$A$5:$A$54,0)),""))</f>
        <v/>
      </c>
      <c r="M361" s="18">
        <f>IF(AND(ISNUMBER($E361),ISNUMBER($L361),$L361&gt;0),IF(DAY($E361)&gt;DAY(DATE(YEAR($E361),MONTH($E361)+$L361+1,0)),DATE(YEAR($E361),MONTH($E361)+$L361+1,0),DATE(YEAR($E361),MONTH($E361)+$L361,DAY($E361))-1),"")</f>
        <v/>
      </c>
      <c r="N361" s="6">
        <f>IF($B361&amp;$D361&amp;$E361="","",IF($M361="","入力不足",IF($M361&gt;=TODAY(),"期間内の目安","期限切れの目安")))</f>
        <v/>
      </c>
      <c r="O361" s="6">
        <f>IF($D361="","",IF(SUMPRODUCT(--($D$5:$D$1004=$D361))&gt;1,"重複あり",""))</f>
        <v/>
      </c>
      <c r="P361" s="12"/>
    </row>
    <row r="362" spans="1:16">
      <c r="A362" s="15"/>
      <c r="B362" s="11"/>
      <c r="C362" s="16">
        <f>IF($B362="","",IFERROR(INDEX('製品一覧'!$B$5:$B$54,MATCH($B362,'製品一覧'!$A$5:$A$54,0)),"型番が未登録"))</f>
        <v/>
      </c>
      <c r="D362" s="11"/>
      <c r="E362" s="15"/>
      <c r="F362" s="12"/>
      <c r="G362" s="12"/>
      <c r="H362" s="12"/>
      <c r="I362" s="11"/>
      <c r="J362" s="12"/>
      <c r="K362" s="12"/>
      <c r="L362" s="17">
        <f>IF($B362="","",IFERROR(INDEX('製品一覧'!$C$5:$C$54,MATCH($B362,'製品一覧'!$A$5:$A$54,0)),""))</f>
        <v/>
      </c>
      <c r="M362" s="18">
        <f>IF(AND(ISNUMBER($E362),ISNUMBER($L362),$L362&gt;0),IF(DAY($E362)&gt;DAY(DATE(YEAR($E362),MONTH($E362)+$L362+1,0)),DATE(YEAR($E362),MONTH($E362)+$L362+1,0),DATE(YEAR($E362),MONTH($E362)+$L362,DAY($E362))-1),"")</f>
        <v/>
      </c>
      <c r="N362" s="6">
        <f>IF($B362&amp;$D362&amp;$E362="","",IF($M362="","入力不足",IF($M362&gt;=TODAY(),"期間内の目安","期限切れの目安")))</f>
        <v/>
      </c>
      <c r="O362" s="6">
        <f>IF($D362="","",IF(SUMPRODUCT(--($D$5:$D$1004=$D362))&gt;1,"重複あり",""))</f>
        <v/>
      </c>
      <c r="P362" s="12"/>
    </row>
    <row r="363" spans="1:16">
      <c r="A363" s="15"/>
      <c r="B363" s="11"/>
      <c r="C363" s="16">
        <f>IF($B363="","",IFERROR(INDEX('製品一覧'!$B$5:$B$54,MATCH($B363,'製品一覧'!$A$5:$A$54,0)),"型番が未登録"))</f>
        <v/>
      </c>
      <c r="D363" s="11"/>
      <c r="E363" s="15"/>
      <c r="F363" s="12"/>
      <c r="G363" s="12"/>
      <c r="H363" s="12"/>
      <c r="I363" s="11"/>
      <c r="J363" s="12"/>
      <c r="K363" s="12"/>
      <c r="L363" s="17">
        <f>IF($B363="","",IFERROR(INDEX('製品一覧'!$C$5:$C$54,MATCH($B363,'製品一覧'!$A$5:$A$54,0)),""))</f>
        <v/>
      </c>
      <c r="M363" s="18">
        <f>IF(AND(ISNUMBER($E363),ISNUMBER($L363),$L363&gt;0),IF(DAY($E363)&gt;DAY(DATE(YEAR($E363),MONTH($E363)+$L363+1,0)),DATE(YEAR($E363),MONTH($E363)+$L363+1,0),DATE(YEAR($E363),MONTH($E363)+$L363,DAY($E363))-1),"")</f>
        <v/>
      </c>
      <c r="N363" s="6">
        <f>IF($B363&amp;$D363&amp;$E363="","",IF($M363="","入力不足",IF($M363&gt;=TODAY(),"期間内の目安","期限切れの目安")))</f>
        <v/>
      </c>
      <c r="O363" s="6">
        <f>IF($D363="","",IF(SUMPRODUCT(--($D$5:$D$1004=$D363))&gt;1,"重複あり",""))</f>
        <v/>
      </c>
      <c r="P363" s="12"/>
    </row>
    <row r="364" spans="1:16">
      <c r="A364" s="15"/>
      <c r="B364" s="11"/>
      <c r="C364" s="16">
        <f>IF($B364="","",IFERROR(INDEX('製品一覧'!$B$5:$B$54,MATCH($B364,'製品一覧'!$A$5:$A$54,0)),"型番が未登録"))</f>
        <v/>
      </c>
      <c r="D364" s="11"/>
      <c r="E364" s="15"/>
      <c r="F364" s="12"/>
      <c r="G364" s="12"/>
      <c r="H364" s="12"/>
      <c r="I364" s="11"/>
      <c r="J364" s="12"/>
      <c r="K364" s="12"/>
      <c r="L364" s="17">
        <f>IF($B364="","",IFERROR(INDEX('製品一覧'!$C$5:$C$54,MATCH($B364,'製品一覧'!$A$5:$A$54,0)),""))</f>
        <v/>
      </c>
      <c r="M364" s="18">
        <f>IF(AND(ISNUMBER($E364),ISNUMBER($L364),$L364&gt;0),IF(DAY($E364)&gt;DAY(DATE(YEAR($E364),MONTH($E364)+$L364+1,0)),DATE(YEAR($E364),MONTH($E364)+$L364+1,0),DATE(YEAR($E364),MONTH($E364)+$L364,DAY($E364))-1),"")</f>
        <v/>
      </c>
      <c r="N364" s="6">
        <f>IF($B364&amp;$D364&amp;$E364="","",IF($M364="","入力不足",IF($M364&gt;=TODAY(),"期間内の目安","期限切れの目安")))</f>
        <v/>
      </c>
      <c r="O364" s="6">
        <f>IF($D364="","",IF(SUMPRODUCT(--($D$5:$D$1004=$D364))&gt;1,"重複あり",""))</f>
        <v/>
      </c>
      <c r="P364" s="12"/>
    </row>
    <row r="365" spans="1:16">
      <c r="A365" s="15"/>
      <c r="B365" s="11"/>
      <c r="C365" s="16">
        <f>IF($B365="","",IFERROR(INDEX('製品一覧'!$B$5:$B$54,MATCH($B365,'製品一覧'!$A$5:$A$54,0)),"型番が未登録"))</f>
        <v/>
      </c>
      <c r="D365" s="11"/>
      <c r="E365" s="15"/>
      <c r="F365" s="12"/>
      <c r="G365" s="12"/>
      <c r="H365" s="12"/>
      <c r="I365" s="11"/>
      <c r="J365" s="12"/>
      <c r="K365" s="12"/>
      <c r="L365" s="17">
        <f>IF($B365="","",IFERROR(INDEX('製品一覧'!$C$5:$C$54,MATCH($B365,'製品一覧'!$A$5:$A$54,0)),""))</f>
        <v/>
      </c>
      <c r="M365" s="18">
        <f>IF(AND(ISNUMBER($E365),ISNUMBER($L365),$L365&gt;0),IF(DAY($E365)&gt;DAY(DATE(YEAR($E365),MONTH($E365)+$L365+1,0)),DATE(YEAR($E365),MONTH($E365)+$L365+1,0),DATE(YEAR($E365),MONTH($E365)+$L365,DAY($E365))-1),"")</f>
        <v/>
      </c>
      <c r="N365" s="6">
        <f>IF($B365&amp;$D365&amp;$E365="","",IF($M365="","入力不足",IF($M365&gt;=TODAY(),"期間内の目安","期限切れの目安")))</f>
        <v/>
      </c>
      <c r="O365" s="6">
        <f>IF($D365="","",IF(SUMPRODUCT(--($D$5:$D$1004=$D365))&gt;1,"重複あり",""))</f>
        <v/>
      </c>
      <c r="P365" s="12"/>
    </row>
    <row r="366" spans="1:16">
      <c r="A366" s="15"/>
      <c r="B366" s="11"/>
      <c r="C366" s="16">
        <f>IF($B366="","",IFERROR(INDEX('製品一覧'!$B$5:$B$54,MATCH($B366,'製品一覧'!$A$5:$A$54,0)),"型番が未登録"))</f>
        <v/>
      </c>
      <c r="D366" s="11"/>
      <c r="E366" s="15"/>
      <c r="F366" s="12"/>
      <c r="G366" s="12"/>
      <c r="H366" s="12"/>
      <c r="I366" s="11"/>
      <c r="J366" s="12"/>
      <c r="K366" s="12"/>
      <c r="L366" s="17">
        <f>IF($B366="","",IFERROR(INDEX('製品一覧'!$C$5:$C$54,MATCH($B366,'製品一覧'!$A$5:$A$54,0)),""))</f>
        <v/>
      </c>
      <c r="M366" s="18">
        <f>IF(AND(ISNUMBER($E366),ISNUMBER($L366),$L366&gt;0),IF(DAY($E366)&gt;DAY(DATE(YEAR($E366),MONTH($E366)+$L366+1,0)),DATE(YEAR($E366),MONTH($E366)+$L366+1,0),DATE(YEAR($E366),MONTH($E366)+$L366,DAY($E366))-1),"")</f>
        <v/>
      </c>
      <c r="N366" s="6">
        <f>IF($B366&amp;$D366&amp;$E366="","",IF($M366="","入力不足",IF($M366&gt;=TODAY(),"期間内の目安","期限切れの目安")))</f>
        <v/>
      </c>
      <c r="O366" s="6">
        <f>IF($D366="","",IF(SUMPRODUCT(--($D$5:$D$1004=$D366))&gt;1,"重複あり",""))</f>
        <v/>
      </c>
      <c r="P366" s="12"/>
    </row>
    <row r="367" spans="1:16">
      <c r="A367" s="15"/>
      <c r="B367" s="11"/>
      <c r="C367" s="16">
        <f>IF($B367="","",IFERROR(INDEX('製品一覧'!$B$5:$B$54,MATCH($B367,'製品一覧'!$A$5:$A$54,0)),"型番が未登録"))</f>
        <v/>
      </c>
      <c r="D367" s="11"/>
      <c r="E367" s="15"/>
      <c r="F367" s="12"/>
      <c r="G367" s="12"/>
      <c r="H367" s="12"/>
      <c r="I367" s="11"/>
      <c r="J367" s="12"/>
      <c r="K367" s="12"/>
      <c r="L367" s="17">
        <f>IF($B367="","",IFERROR(INDEX('製品一覧'!$C$5:$C$54,MATCH($B367,'製品一覧'!$A$5:$A$54,0)),""))</f>
        <v/>
      </c>
      <c r="M367" s="18">
        <f>IF(AND(ISNUMBER($E367),ISNUMBER($L367),$L367&gt;0),IF(DAY($E367)&gt;DAY(DATE(YEAR($E367),MONTH($E367)+$L367+1,0)),DATE(YEAR($E367),MONTH($E367)+$L367+1,0),DATE(YEAR($E367),MONTH($E367)+$L367,DAY($E367))-1),"")</f>
        <v/>
      </c>
      <c r="N367" s="6">
        <f>IF($B367&amp;$D367&amp;$E367="","",IF($M367="","入力不足",IF($M367&gt;=TODAY(),"期間内の目安","期限切れの目安")))</f>
        <v/>
      </c>
      <c r="O367" s="6">
        <f>IF($D367="","",IF(SUMPRODUCT(--($D$5:$D$1004=$D367))&gt;1,"重複あり",""))</f>
        <v/>
      </c>
      <c r="P367" s="12"/>
    </row>
    <row r="368" spans="1:16">
      <c r="A368" s="15"/>
      <c r="B368" s="11"/>
      <c r="C368" s="16">
        <f>IF($B368="","",IFERROR(INDEX('製品一覧'!$B$5:$B$54,MATCH($B368,'製品一覧'!$A$5:$A$54,0)),"型番が未登録"))</f>
        <v/>
      </c>
      <c r="D368" s="11"/>
      <c r="E368" s="15"/>
      <c r="F368" s="12"/>
      <c r="G368" s="12"/>
      <c r="H368" s="12"/>
      <c r="I368" s="11"/>
      <c r="J368" s="12"/>
      <c r="K368" s="12"/>
      <c r="L368" s="17">
        <f>IF($B368="","",IFERROR(INDEX('製品一覧'!$C$5:$C$54,MATCH($B368,'製品一覧'!$A$5:$A$54,0)),""))</f>
        <v/>
      </c>
      <c r="M368" s="18">
        <f>IF(AND(ISNUMBER($E368),ISNUMBER($L368),$L368&gt;0),IF(DAY($E368)&gt;DAY(DATE(YEAR($E368),MONTH($E368)+$L368+1,0)),DATE(YEAR($E368),MONTH($E368)+$L368+1,0),DATE(YEAR($E368),MONTH($E368)+$L368,DAY($E368))-1),"")</f>
        <v/>
      </c>
      <c r="N368" s="6">
        <f>IF($B368&amp;$D368&amp;$E368="","",IF($M368="","入力不足",IF($M368&gt;=TODAY(),"期間内の目安","期限切れの目安")))</f>
        <v/>
      </c>
      <c r="O368" s="6">
        <f>IF($D368="","",IF(SUMPRODUCT(--($D$5:$D$1004=$D368))&gt;1,"重複あり",""))</f>
        <v/>
      </c>
      <c r="P368" s="12"/>
    </row>
    <row r="369" spans="1:16">
      <c r="A369" s="15"/>
      <c r="B369" s="11"/>
      <c r="C369" s="16">
        <f>IF($B369="","",IFERROR(INDEX('製品一覧'!$B$5:$B$54,MATCH($B369,'製品一覧'!$A$5:$A$54,0)),"型番が未登録"))</f>
        <v/>
      </c>
      <c r="D369" s="11"/>
      <c r="E369" s="15"/>
      <c r="F369" s="12"/>
      <c r="G369" s="12"/>
      <c r="H369" s="12"/>
      <c r="I369" s="11"/>
      <c r="J369" s="12"/>
      <c r="K369" s="12"/>
      <c r="L369" s="17">
        <f>IF($B369="","",IFERROR(INDEX('製品一覧'!$C$5:$C$54,MATCH($B369,'製品一覧'!$A$5:$A$54,0)),""))</f>
        <v/>
      </c>
      <c r="M369" s="18">
        <f>IF(AND(ISNUMBER($E369),ISNUMBER($L369),$L369&gt;0),IF(DAY($E369)&gt;DAY(DATE(YEAR($E369),MONTH($E369)+$L369+1,0)),DATE(YEAR($E369),MONTH($E369)+$L369+1,0),DATE(YEAR($E369),MONTH($E369)+$L369,DAY($E369))-1),"")</f>
        <v/>
      </c>
      <c r="N369" s="6">
        <f>IF($B369&amp;$D369&amp;$E369="","",IF($M369="","入力不足",IF($M369&gt;=TODAY(),"期間内の目安","期限切れの目安")))</f>
        <v/>
      </c>
      <c r="O369" s="6">
        <f>IF($D369="","",IF(SUMPRODUCT(--($D$5:$D$1004=$D369))&gt;1,"重複あり",""))</f>
        <v/>
      </c>
      <c r="P369" s="12"/>
    </row>
    <row r="370" spans="1:16">
      <c r="A370" s="15"/>
      <c r="B370" s="11"/>
      <c r="C370" s="16">
        <f>IF($B370="","",IFERROR(INDEX('製品一覧'!$B$5:$B$54,MATCH($B370,'製品一覧'!$A$5:$A$54,0)),"型番が未登録"))</f>
        <v/>
      </c>
      <c r="D370" s="11"/>
      <c r="E370" s="15"/>
      <c r="F370" s="12"/>
      <c r="G370" s="12"/>
      <c r="H370" s="12"/>
      <c r="I370" s="11"/>
      <c r="J370" s="12"/>
      <c r="K370" s="12"/>
      <c r="L370" s="17">
        <f>IF($B370="","",IFERROR(INDEX('製品一覧'!$C$5:$C$54,MATCH($B370,'製品一覧'!$A$5:$A$54,0)),""))</f>
        <v/>
      </c>
      <c r="M370" s="18">
        <f>IF(AND(ISNUMBER($E370),ISNUMBER($L370),$L370&gt;0),IF(DAY($E370)&gt;DAY(DATE(YEAR($E370),MONTH($E370)+$L370+1,0)),DATE(YEAR($E370),MONTH($E370)+$L370+1,0),DATE(YEAR($E370),MONTH($E370)+$L370,DAY($E370))-1),"")</f>
        <v/>
      </c>
      <c r="N370" s="6">
        <f>IF($B370&amp;$D370&amp;$E370="","",IF($M370="","入力不足",IF($M370&gt;=TODAY(),"期間内の目安","期限切れの目安")))</f>
        <v/>
      </c>
      <c r="O370" s="6">
        <f>IF($D370="","",IF(SUMPRODUCT(--($D$5:$D$1004=$D370))&gt;1,"重複あり",""))</f>
        <v/>
      </c>
      <c r="P370" s="12"/>
    </row>
    <row r="371" spans="1:16">
      <c r="A371" s="15"/>
      <c r="B371" s="11"/>
      <c r="C371" s="16">
        <f>IF($B371="","",IFERROR(INDEX('製品一覧'!$B$5:$B$54,MATCH($B371,'製品一覧'!$A$5:$A$54,0)),"型番が未登録"))</f>
        <v/>
      </c>
      <c r="D371" s="11"/>
      <c r="E371" s="15"/>
      <c r="F371" s="12"/>
      <c r="G371" s="12"/>
      <c r="H371" s="12"/>
      <c r="I371" s="11"/>
      <c r="J371" s="12"/>
      <c r="K371" s="12"/>
      <c r="L371" s="17">
        <f>IF($B371="","",IFERROR(INDEX('製品一覧'!$C$5:$C$54,MATCH($B371,'製品一覧'!$A$5:$A$54,0)),""))</f>
        <v/>
      </c>
      <c r="M371" s="18">
        <f>IF(AND(ISNUMBER($E371),ISNUMBER($L371),$L371&gt;0),IF(DAY($E371)&gt;DAY(DATE(YEAR($E371),MONTH($E371)+$L371+1,0)),DATE(YEAR($E371),MONTH($E371)+$L371+1,0),DATE(YEAR($E371),MONTH($E371)+$L371,DAY($E371))-1),"")</f>
        <v/>
      </c>
      <c r="N371" s="6">
        <f>IF($B371&amp;$D371&amp;$E371="","",IF($M371="","入力不足",IF($M371&gt;=TODAY(),"期間内の目安","期限切れの目安")))</f>
        <v/>
      </c>
      <c r="O371" s="6">
        <f>IF($D371="","",IF(SUMPRODUCT(--($D$5:$D$1004=$D371))&gt;1,"重複あり",""))</f>
        <v/>
      </c>
      <c r="P371" s="12"/>
    </row>
    <row r="372" spans="1:16">
      <c r="A372" s="15"/>
      <c r="B372" s="11"/>
      <c r="C372" s="16">
        <f>IF($B372="","",IFERROR(INDEX('製品一覧'!$B$5:$B$54,MATCH($B372,'製品一覧'!$A$5:$A$54,0)),"型番が未登録"))</f>
        <v/>
      </c>
      <c r="D372" s="11"/>
      <c r="E372" s="15"/>
      <c r="F372" s="12"/>
      <c r="G372" s="12"/>
      <c r="H372" s="12"/>
      <c r="I372" s="11"/>
      <c r="J372" s="12"/>
      <c r="K372" s="12"/>
      <c r="L372" s="17">
        <f>IF($B372="","",IFERROR(INDEX('製品一覧'!$C$5:$C$54,MATCH($B372,'製品一覧'!$A$5:$A$54,0)),""))</f>
        <v/>
      </c>
      <c r="M372" s="18">
        <f>IF(AND(ISNUMBER($E372),ISNUMBER($L372),$L372&gt;0),IF(DAY($E372)&gt;DAY(DATE(YEAR($E372),MONTH($E372)+$L372+1,0)),DATE(YEAR($E372),MONTH($E372)+$L372+1,0),DATE(YEAR($E372),MONTH($E372)+$L372,DAY($E372))-1),"")</f>
        <v/>
      </c>
      <c r="N372" s="6">
        <f>IF($B372&amp;$D372&amp;$E372="","",IF($M372="","入力不足",IF($M372&gt;=TODAY(),"期間内の目安","期限切れの目安")))</f>
        <v/>
      </c>
      <c r="O372" s="6">
        <f>IF($D372="","",IF(SUMPRODUCT(--($D$5:$D$1004=$D372))&gt;1,"重複あり",""))</f>
        <v/>
      </c>
      <c r="P372" s="12"/>
    </row>
    <row r="373" spans="1:16">
      <c r="A373" s="15"/>
      <c r="B373" s="11"/>
      <c r="C373" s="16">
        <f>IF($B373="","",IFERROR(INDEX('製品一覧'!$B$5:$B$54,MATCH($B373,'製品一覧'!$A$5:$A$54,0)),"型番が未登録"))</f>
        <v/>
      </c>
      <c r="D373" s="11"/>
      <c r="E373" s="15"/>
      <c r="F373" s="12"/>
      <c r="G373" s="12"/>
      <c r="H373" s="12"/>
      <c r="I373" s="11"/>
      <c r="J373" s="12"/>
      <c r="K373" s="12"/>
      <c r="L373" s="17">
        <f>IF($B373="","",IFERROR(INDEX('製品一覧'!$C$5:$C$54,MATCH($B373,'製品一覧'!$A$5:$A$54,0)),""))</f>
        <v/>
      </c>
      <c r="M373" s="18">
        <f>IF(AND(ISNUMBER($E373),ISNUMBER($L373),$L373&gt;0),IF(DAY($E373)&gt;DAY(DATE(YEAR($E373),MONTH($E373)+$L373+1,0)),DATE(YEAR($E373),MONTH($E373)+$L373+1,0),DATE(YEAR($E373),MONTH($E373)+$L373,DAY($E373))-1),"")</f>
        <v/>
      </c>
      <c r="N373" s="6">
        <f>IF($B373&amp;$D373&amp;$E373="","",IF($M373="","入力不足",IF($M373&gt;=TODAY(),"期間内の目安","期限切れの目安")))</f>
        <v/>
      </c>
      <c r="O373" s="6">
        <f>IF($D373="","",IF(SUMPRODUCT(--($D$5:$D$1004=$D373))&gt;1,"重複あり",""))</f>
        <v/>
      </c>
      <c r="P373" s="12"/>
    </row>
    <row r="374" spans="1:16">
      <c r="A374" s="15"/>
      <c r="B374" s="11"/>
      <c r="C374" s="16">
        <f>IF($B374="","",IFERROR(INDEX('製品一覧'!$B$5:$B$54,MATCH($B374,'製品一覧'!$A$5:$A$54,0)),"型番が未登録"))</f>
        <v/>
      </c>
      <c r="D374" s="11"/>
      <c r="E374" s="15"/>
      <c r="F374" s="12"/>
      <c r="G374" s="12"/>
      <c r="H374" s="12"/>
      <c r="I374" s="11"/>
      <c r="J374" s="12"/>
      <c r="K374" s="12"/>
      <c r="L374" s="17">
        <f>IF($B374="","",IFERROR(INDEX('製品一覧'!$C$5:$C$54,MATCH($B374,'製品一覧'!$A$5:$A$54,0)),""))</f>
        <v/>
      </c>
      <c r="M374" s="18">
        <f>IF(AND(ISNUMBER($E374),ISNUMBER($L374),$L374&gt;0),IF(DAY($E374)&gt;DAY(DATE(YEAR($E374),MONTH($E374)+$L374+1,0)),DATE(YEAR($E374),MONTH($E374)+$L374+1,0),DATE(YEAR($E374),MONTH($E374)+$L374,DAY($E374))-1),"")</f>
        <v/>
      </c>
      <c r="N374" s="6">
        <f>IF($B374&amp;$D374&amp;$E374="","",IF($M374="","入力不足",IF($M374&gt;=TODAY(),"期間内の目安","期限切れの目安")))</f>
        <v/>
      </c>
      <c r="O374" s="6">
        <f>IF($D374="","",IF(SUMPRODUCT(--($D$5:$D$1004=$D374))&gt;1,"重複あり",""))</f>
        <v/>
      </c>
      <c r="P374" s="12"/>
    </row>
    <row r="375" spans="1:16">
      <c r="A375" s="15"/>
      <c r="B375" s="11"/>
      <c r="C375" s="16">
        <f>IF($B375="","",IFERROR(INDEX('製品一覧'!$B$5:$B$54,MATCH($B375,'製品一覧'!$A$5:$A$54,0)),"型番が未登録"))</f>
        <v/>
      </c>
      <c r="D375" s="11"/>
      <c r="E375" s="15"/>
      <c r="F375" s="12"/>
      <c r="G375" s="12"/>
      <c r="H375" s="12"/>
      <c r="I375" s="11"/>
      <c r="J375" s="12"/>
      <c r="K375" s="12"/>
      <c r="L375" s="17">
        <f>IF($B375="","",IFERROR(INDEX('製品一覧'!$C$5:$C$54,MATCH($B375,'製品一覧'!$A$5:$A$54,0)),""))</f>
        <v/>
      </c>
      <c r="M375" s="18">
        <f>IF(AND(ISNUMBER($E375),ISNUMBER($L375),$L375&gt;0),IF(DAY($E375)&gt;DAY(DATE(YEAR($E375),MONTH($E375)+$L375+1,0)),DATE(YEAR($E375),MONTH($E375)+$L375+1,0),DATE(YEAR($E375),MONTH($E375)+$L375,DAY($E375))-1),"")</f>
        <v/>
      </c>
      <c r="N375" s="6">
        <f>IF($B375&amp;$D375&amp;$E375="","",IF($M375="","入力不足",IF($M375&gt;=TODAY(),"期間内の目安","期限切れの目安")))</f>
        <v/>
      </c>
      <c r="O375" s="6">
        <f>IF($D375="","",IF(SUMPRODUCT(--($D$5:$D$1004=$D375))&gt;1,"重複あり",""))</f>
        <v/>
      </c>
      <c r="P375" s="12"/>
    </row>
    <row r="376" spans="1:16">
      <c r="A376" s="15"/>
      <c r="B376" s="11"/>
      <c r="C376" s="16">
        <f>IF($B376="","",IFERROR(INDEX('製品一覧'!$B$5:$B$54,MATCH($B376,'製品一覧'!$A$5:$A$54,0)),"型番が未登録"))</f>
        <v/>
      </c>
      <c r="D376" s="11"/>
      <c r="E376" s="15"/>
      <c r="F376" s="12"/>
      <c r="G376" s="12"/>
      <c r="H376" s="12"/>
      <c r="I376" s="11"/>
      <c r="J376" s="12"/>
      <c r="K376" s="12"/>
      <c r="L376" s="17">
        <f>IF($B376="","",IFERROR(INDEX('製品一覧'!$C$5:$C$54,MATCH($B376,'製品一覧'!$A$5:$A$54,0)),""))</f>
        <v/>
      </c>
      <c r="M376" s="18">
        <f>IF(AND(ISNUMBER($E376),ISNUMBER($L376),$L376&gt;0),IF(DAY($E376)&gt;DAY(DATE(YEAR($E376),MONTH($E376)+$L376+1,0)),DATE(YEAR($E376),MONTH($E376)+$L376+1,0),DATE(YEAR($E376),MONTH($E376)+$L376,DAY($E376))-1),"")</f>
        <v/>
      </c>
      <c r="N376" s="6">
        <f>IF($B376&amp;$D376&amp;$E376="","",IF($M376="","入力不足",IF($M376&gt;=TODAY(),"期間内の目安","期限切れの目安")))</f>
        <v/>
      </c>
      <c r="O376" s="6">
        <f>IF($D376="","",IF(SUMPRODUCT(--($D$5:$D$1004=$D376))&gt;1,"重複あり",""))</f>
        <v/>
      </c>
      <c r="P376" s="12"/>
    </row>
    <row r="377" spans="1:16">
      <c r="A377" s="15"/>
      <c r="B377" s="11"/>
      <c r="C377" s="16">
        <f>IF($B377="","",IFERROR(INDEX('製品一覧'!$B$5:$B$54,MATCH($B377,'製品一覧'!$A$5:$A$54,0)),"型番が未登録"))</f>
        <v/>
      </c>
      <c r="D377" s="11"/>
      <c r="E377" s="15"/>
      <c r="F377" s="12"/>
      <c r="G377" s="12"/>
      <c r="H377" s="12"/>
      <c r="I377" s="11"/>
      <c r="J377" s="12"/>
      <c r="K377" s="12"/>
      <c r="L377" s="17">
        <f>IF($B377="","",IFERROR(INDEX('製品一覧'!$C$5:$C$54,MATCH($B377,'製品一覧'!$A$5:$A$54,0)),""))</f>
        <v/>
      </c>
      <c r="M377" s="18">
        <f>IF(AND(ISNUMBER($E377),ISNUMBER($L377),$L377&gt;0),IF(DAY($E377)&gt;DAY(DATE(YEAR($E377),MONTH($E377)+$L377+1,0)),DATE(YEAR($E377),MONTH($E377)+$L377+1,0),DATE(YEAR($E377),MONTH($E377)+$L377,DAY($E377))-1),"")</f>
        <v/>
      </c>
      <c r="N377" s="6">
        <f>IF($B377&amp;$D377&amp;$E377="","",IF($M377="","入力不足",IF($M377&gt;=TODAY(),"期間内の目安","期限切れの目安")))</f>
        <v/>
      </c>
      <c r="O377" s="6">
        <f>IF($D377="","",IF(SUMPRODUCT(--($D$5:$D$1004=$D377))&gt;1,"重複あり",""))</f>
        <v/>
      </c>
      <c r="P377" s="12"/>
    </row>
    <row r="378" spans="1:16">
      <c r="A378" s="15"/>
      <c r="B378" s="11"/>
      <c r="C378" s="16">
        <f>IF($B378="","",IFERROR(INDEX('製品一覧'!$B$5:$B$54,MATCH($B378,'製品一覧'!$A$5:$A$54,0)),"型番が未登録"))</f>
        <v/>
      </c>
      <c r="D378" s="11"/>
      <c r="E378" s="15"/>
      <c r="F378" s="12"/>
      <c r="G378" s="12"/>
      <c r="H378" s="12"/>
      <c r="I378" s="11"/>
      <c r="J378" s="12"/>
      <c r="K378" s="12"/>
      <c r="L378" s="17">
        <f>IF($B378="","",IFERROR(INDEX('製品一覧'!$C$5:$C$54,MATCH($B378,'製品一覧'!$A$5:$A$54,0)),""))</f>
        <v/>
      </c>
      <c r="M378" s="18">
        <f>IF(AND(ISNUMBER($E378),ISNUMBER($L378),$L378&gt;0),IF(DAY($E378)&gt;DAY(DATE(YEAR($E378),MONTH($E378)+$L378+1,0)),DATE(YEAR($E378),MONTH($E378)+$L378+1,0),DATE(YEAR($E378),MONTH($E378)+$L378,DAY($E378))-1),"")</f>
        <v/>
      </c>
      <c r="N378" s="6">
        <f>IF($B378&amp;$D378&amp;$E378="","",IF($M378="","入力不足",IF($M378&gt;=TODAY(),"期間内の目安","期限切れの目安")))</f>
        <v/>
      </c>
      <c r="O378" s="6">
        <f>IF($D378="","",IF(SUMPRODUCT(--($D$5:$D$1004=$D378))&gt;1,"重複あり",""))</f>
        <v/>
      </c>
      <c r="P378" s="12"/>
    </row>
    <row r="379" spans="1:16">
      <c r="A379" s="15"/>
      <c r="B379" s="11"/>
      <c r="C379" s="16">
        <f>IF($B379="","",IFERROR(INDEX('製品一覧'!$B$5:$B$54,MATCH($B379,'製品一覧'!$A$5:$A$54,0)),"型番が未登録"))</f>
        <v/>
      </c>
      <c r="D379" s="11"/>
      <c r="E379" s="15"/>
      <c r="F379" s="12"/>
      <c r="G379" s="12"/>
      <c r="H379" s="12"/>
      <c r="I379" s="11"/>
      <c r="J379" s="12"/>
      <c r="K379" s="12"/>
      <c r="L379" s="17">
        <f>IF($B379="","",IFERROR(INDEX('製品一覧'!$C$5:$C$54,MATCH($B379,'製品一覧'!$A$5:$A$54,0)),""))</f>
        <v/>
      </c>
      <c r="M379" s="18">
        <f>IF(AND(ISNUMBER($E379),ISNUMBER($L379),$L379&gt;0),IF(DAY($E379)&gt;DAY(DATE(YEAR($E379),MONTH($E379)+$L379+1,0)),DATE(YEAR($E379),MONTH($E379)+$L379+1,0),DATE(YEAR($E379),MONTH($E379)+$L379,DAY($E379))-1),"")</f>
        <v/>
      </c>
      <c r="N379" s="6">
        <f>IF($B379&amp;$D379&amp;$E379="","",IF($M379="","入力不足",IF($M379&gt;=TODAY(),"期間内の目安","期限切れの目安")))</f>
        <v/>
      </c>
      <c r="O379" s="6">
        <f>IF($D379="","",IF(SUMPRODUCT(--($D$5:$D$1004=$D379))&gt;1,"重複あり",""))</f>
        <v/>
      </c>
      <c r="P379" s="12"/>
    </row>
    <row r="380" spans="1:16">
      <c r="A380" s="15"/>
      <c r="B380" s="11"/>
      <c r="C380" s="16">
        <f>IF($B380="","",IFERROR(INDEX('製品一覧'!$B$5:$B$54,MATCH($B380,'製品一覧'!$A$5:$A$54,0)),"型番が未登録"))</f>
        <v/>
      </c>
      <c r="D380" s="11"/>
      <c r="E380" s="15"/>
      <c r="F380" s="12"/>
      <c r="G380" s="12"/>
      <c r="H380" s="12"/>
      <c r="I380" s="11"/>
      <c r="J380" s="12"/>
      <c r="K380" s="12"/>
      <c r="L380" s="17">
        <f>IF($B380="","",IFERROR(INDEX('製品一覧'!$C$5:$C$54,MATCH($B380,'製品一覧'!$A$5:$A$54,0)),""))</f>
        <v/>
      </c>
      <c r="M380" s="18">
        <f>IF(AND(ISNUMBER($E380),ISNUMBER($L380),$L380&gt;0),IF(DAY($E380)&gt;DAY(DATE(YEAR($E380),MONTH($E380)+$L380+1,0)),DATE(YEAR($E380),MONTH($E380)+$L380+1,0),DATE(YEAR($E380),MONTH($E380)+$L380,DAY($E380))-1),"")</f>
        <v/>
      </c>
      <c r="N380" s="6">
        <f>IF($B380&amp;$D380&amp;$E380="","",IF($M380="","入力不足",IF($M380&gt;=TODAY(),"期間内の目安","期限切れの目安")))</f>
        <v/>
      </c>
      <c r="O380" s="6">
        <f>IF($D380="","",IF(SUMPRODUCT(--($D$5:$D$1004=$D380))&gt;1,"重複あり",""))</f>
        <v/>
      </c>
      <c r="P380" s="12"/>
    </row>
    <row r="381" spans="1:16">
      <c r="A381" s="15"/>
      <c r="B381" s="11"/>
      <c r="C381" s="16">
        <f>IF($B381="","",IFERROR(INDEX('製品一覧'!$B$5:$B$54,MATCH($B381,'製品一覧'!$A$5:$A$54,0)),"型番が未登録"))</f>
        <v/>
      </c>
      <c r="D381" s="11"/>
      <c r="E381" s="15"/>
      <c r="F381" s="12"/>
      <c r="G381" s="12"/>
      <c r="H381" s="12"/>
      <c r="I381" s="11"/>
      <c r="J381" s="12"/>
      <c r="K381" s="12"/>
      <c r="L381" s="17">
        <f>IF($B381="","",IFERROR(INDEX('製品一覧'!$C$5:$C$54,MATCH($B381,'製品一覧'!$A$5:$A$54,0)),""))</f>
        <v/>
      </c>
      <c r="M381" s="18">
        <f>IF(AND(ISNUMBER($E381),ISNUMBER($L381),$L381&gt;0),IF(DAY($E381)&gt;DAY(DATE(YEAR($E381),MONTH($E381)+$L381+1,0)),DATE(YEAR($E381),MONTH($E381)+$L381+1,0),DATE(YEAR($E381),MONTH($E381)+$L381,DAY($E381))-1),"")</f>
        <v/>
      </c>
      <c r="N381" s="6">
        <f>IF($B381&amp;$D381&amp;$E381="","",IF($M381="","入力不足",IF($M381&gt;=TODAY(),"期間内の目安","期限切れの目安")))</f>
        <v/>
      </c>
      <c r="O381" s="6">
        <f>IF($D381="","",IF(SUMPRODUCT(--($D$5:$D$1004=$D381))&gt;1,"重複あり",""))</f>
        <v/>
      </c>
      <c r="P381" s="12"/>
    </row>
    <row r="382" spans="1:16">
      <c r="A382" s="15"/>
      <c r="B382" s="11"/>
      <c r="C382" s="16">
        <f>IF($B382="","",IFERROR(INDEX('製品一覧'!$B$5:$B$54,MATCH($B382,'製品一覧'!$A$5:$A$54,0)),"型番が未登録"))</f>
        <v/>
      </c>
      <c r="D382" s="11"/>
      <c r="E382" s="15"/>
      <c r="F382" s="12"/>
      <c r="G382" s="12"/>
      <c r="H382" s="12"/>
      <c r="I382" s="11"/>
      <c r="J382" s="12"/>
      <c r="K382" s="12"/>
      <c r="L382" s="17">
        <f>IF($B382="","",IFERROR(INDEX('製品一覧'!$C$5:$C$54,MATCH($B382,'製品一覧'!$A$5:$A$54,0)),""))</f>
        <v/>
      </c>
      <c r="M382" s="18">
        <f>IF(AND(ISNUMBER($E382),ISNUMBER($L382),$L382&gt;0),IF(DAY($E382)&gt;DAY(DATE(YEAR($E382),MONTH($E382)+$L382+1,0)),DATE(YEAR($E382),MONTH($E382)+$L382+1,0),DATE(YEAR($E382),MONTH($E382)+$L382,DAY($E382))-1),"")</f>
        <v/>
      </c>
      <c r="N382" s="6">
        <f>IF($B382&amp;$D382&amp;$E382="","",IF($M382="","入力不足",IF($M382&gt;=TODAY(),"期間内の目安","期限切れの目安")))</f>
        <v/>
      </c>
      <c r="O382" s="6">
        <f>IF($D382="","",IF(SUMPRODUCT(--($D$5:$D$1004=$D382))&gt;1,"重複あり",""))</f>
        <v/>
      </c>
      <c r="P382" s="12"/>
    </row>
    <row r="383" spans="1:16">
      <c r="A383" s="15"/>
      <c r="B383" s="11"/>
      <c r="C383" s="16">
        <f>IF($B383="","",IFERROR(INDEX('製品一覧'!$B$5:$B$54,MATCH($B383,'製品一覧'!$A$5:$A$54,0)),"型番が未登録"))</f>
        <v/>
      </c>
      <c r="D383" s="11"/>
      <c r="E383" s="15"/>
      <c r="F383" s="12"/>
      <c r="G383" s="12"/>
      <c r="H383" s="12"/>
      <c r="I383" s="11"/>
      <c r="J383" s="12"/>
      <c r="K383" s="12"/>
      <c r="L383" s="17">
        <f>IF($B383="","",IFERROR(INDEX('製品一覧'!$C$5:$C$54,MATCH($B383,'製品一覧'!$A$5:$A$54,0)),""))</f>
        <v/>
      </c>
      <c r="M383" s="18">
        <f>IF(AND(ISNUMBER($E383),ISNUMBER($L383),$L383&gt;0),IF(DAY($E383)&gt;DAY(DATE(YEAR($E383),MONTH($E383)+$L383+1,0)),DATE(YEAR($E383),MONTH($E383)+$L383+1,0),DATE(YEAR($E383),MONTH($E383)+$L383,DAY($E383))-1),"")</f>
        <v/>
      </c>
      <c r="N383" s="6">
        <f>IF($B383&amp;$D383&amp;$E383="","",IF($M383="","入力不足",IF($M383&gt;=TODAY(),"期間内の目安","期限切れの目安")))</f>
        <v/>
      </c>
      <c r="O383" s="6">
        <f>IF($D383="","",IF(SUMPRODUCT(--($D$5:$D$1004=$D383))&gt;1,"重複あり",""))</f>
        <v/>
      </c>
      <c r="P383" s="12"/>
    </row>
    <row r="384" spans="1:16">
      <c r="A384" s="15"/>
      <c r="B384" s="11"/>
      <c r="C384" s="16">
        <f>IF($B384="","",IFERROR(INDEX('製品一覧'!$B$5:$B$54,MATCH($B384,'製品一覧'!$A$5:$A$54,0)),"型番が未登録"))</f>
        <v/>
      </c>
      <c r="D384" s="11"/>
      <c r="E384" s="15"/>
      <c r="F384" s="12"/>
      <c r="G384" s="12"/>
      <c r="H384" s="12"/>
      <c r="I384" s="11"/>
      <c r="J384" s="12"/>
      <c r="K384" s="12"/>
      <c r="L384" s="17">
        <f>IF($B384="","",IFERROR(INDEX('製品一覧'!$C$5:$C$54,MATCH($B384,'製品一覧'!$A$5:$A$54,0)),""))</f>
        <v/>
      </c>
      <c r="M384" s="18">
        <f>IF(AND(ISNUMBER($E384),ISNUMBER($L384),$L384&gt;0),IF(DAY($E384)&gt;DAY(DATE(YEAR($E384),MONTH($E384)+$L384+1,0)),DATE(YEAR($E384),MONTH($E384)+$L384+1,0),DATE(YEAR($E384),MONTH($E384)+$L384,DAY($E384))-1),"")</f>
        <v/>
      </c>
      <c r="N384" s="6">
        <f>IF($B384&amp;$D384&amp;$E384="","",IF($M384="","入力不足",IF($M384&gt;=TODAY(),"期間内の目安","期限切れの目安")))</f>
        <v/>
      </c>
      <c r="O384" s="6">
        <f>IF($D384="","",IF(SUMPRODUCT(--($D$5:$D$1004=$D384))&gt;1,"重複あり",""))</f>
        <v/>
      </c>
      <c r="P384" s="12"/>
    </row>
    <row r="385" spans="1:16">
      <c r="A385" s="15"/>
      <c r="B385" s="11"/>
      <c r="C385" s="16">
        <f>IF($B385="","",IFERROR(INDEX('製品一覧'!$B$5:$B$54,MATCH($B385,'製品一覧'!$A$5:$A$54,0)),"型番が未登録"))</f>
        <v/>
      </c>
      <c r="D385" s="11"/>
      <c r="E385" s="15"/>
      <c r="F385" s="12"/>
      <c r="G385" s="12"/>
      <c r="H385" s="12"/>
      <c r="I385" s="11"/>
      <c r="J385" s="12"/>
      <c r="K385" s="12"/>
      <c r="L385" s="17">
        <f>IF($B385="","",IFERROR(INDEX('製品一覧'!$C$5:$C$54,MATCH($B385,'製品一覧'!$A$5:$A$54,0)),""))</f>
        <v/>
      </c>
      <c r="M385" s="18">
        <f>IF(AND(ISNUMBER($E385),ISNUMBER($L385),$L385&gt;0),IF(DAY($E385)&gt;DAY(DATE(YEAR($E385),MONTH($E385)+$L385+1,0)),DATE(YEAR($E385),MONTH($E385)+$L385+1,0),DATE(YEAR($E385),MONTH($E385)+$L385,DAY($E385))-1),"")</f>
        <v/>
      </c>
      <c r="N385" s="6">
        <f>IF($B385&amp;$D385&amp;$E385="","",IF($M385="","入力不足",IF($M385&gt;=TODAY(),"期間内の目安","期限切れの目安")))</f>
        <v/>
      </c>
      <c r="O385" s="6">
        <f>IF($D385="","",IF(SUMPRODUCT(--($D$5:$D$1004=$D385))&gt;1,"重複あり",""))</f>
        <v/>
      </c>
      <c r="P385" s="12"/>
    </row>
    <row r="386" spans="1:16">
      <c r="A386" s="15"/>
      <c r="B386" s="11"/>
      <c r="C386" s="16">
        <f>IF($B386="","",IFERROR(INDEX('製品一覧'!$B$5:$B$54,MATCH($B386,'製品一覧'!$A$5:$A$54,0)),"型番が未登録"))</f>
        <v/>
      </c>
      <c r="D386" s="11"/>
      <c r="E386" s="15"/>
      <c r="F386" s="12"/>
      <c r="G386" s="12"/>
      <c r="H386" s="12"/>
      <c r="I386" s="11"/>
      <c r="J386" s="12"/>
      <c r="K386" s="12"/>
      <c r="L386" s="17">
        <f>IF($B386="","",IFERROR(INDEX('製品一覧'!$C$5:$C$54,MATCH($B386,'製品一覧'!$A$5:$A$54,0)),""))</f>
        <v/>
      </c>
      <c r="M386" s="18">
        <f>IF(AND(ISNUMBER($E386),ISNUMBER($L386),$L386&gt;0),IF(DAY($E386)&gt;DAY(DATE(YEAR($E386),MONTH($E386)+$L386+1,0)),DATE(YEAR($E386),MONTH($E386)+$L386+1,0),DATE(YEAR($E386),MONTH($E386)+$L386,DAY($E386))-1),"")</f>
        <v/>
      </c>
      <c r="N386" s="6">
        <f>IF($B386&amp;$D386&amp;$E386="","",IF($M386="","入力不足",IF($M386&gt;=TODAY(),"期間内の目安","期限切れの目安")))</f>
        <v/>
      </c>
      <c r="O386" s="6">
        <f>IF($D386="","",IF(SUMPRODUCT(--($D$5:$D$1004=$D386))&gt;1,"重複あり",""))</f>
        <v/>
      </c>
      <c r="P386" s="12"/>
    </row>
    <row r="387" spans="1:16">
      <c r="A387" s="15"/>
      <c r="B387" s="11"/>
      <c r="C387" s="16">
        <f>IF($B387="","",IFERROR(INDEX('製品一覧'!$B$5:$B$54,MATCH($B387,'製品一覧'!$A$5:$A$54,0)),"型番が未登録"))</f>
        <v/>
      </c>
      <c r="D387" s="11"/>
      <c r="E387" s="15"/>
      <c r="F387" s="12"/>
      <c r="G387" s="12"/>
      <c r="H387" s="12"/>
      <c r="I387" s="11"/>
      <c r="J387" s="12"/>
      <c r="K387" s="12"/>
      <c r="L387" s="17">
        <f>IF($B387="","",IFERROR(INDEX('製品一覧'!$C$5:$C$54,MATCH($B387,'製品一覧'!$A$5:$A$54,0)),""))</f>
        <v/>
      </c>
      <c r="M387" s="18">
        <f>IF(AND(ISNUMBER($E387),ISNUMBER($L387),$L387&gt;0),IF(DAY($E387)&gt;DAY(DATE(YEAR($E387),MONTH($E387)+$L387+1,0)),DATE(YEAR($E387),MONTH($E387)+$L387+1,0),DATE(YEAR($E387),MONTH($E387)+$L387,DAY($E387))-1),"")</f>
        <v/>
      </c>
      <c r="N387" s="6">
        <f>IF($B387&amp;$D387&amp;$E387="","",IF($M387="","入力不足",IF($M387&gt;=TODAY(),"期間内の目安","期限切れの目安")))</f>
        <v/>
      </c>
      <c r="O387" s="6">
        <f>IF($D387="","",IF(SUMPRODUCT(--($D$5:$D$1004=$D387))&gt;1,"重複あり",""))</f>
        <v/>
      </c>
      <c r="P387" s="12"/>
    </row>
    <row r="388" spans="1:16">
      <c r="A388" s="15"/>
      <c r="B388" s="11"/>
      <c r="C388" s="16">
        <f>IF($B388="","",IFERROR(INDEX('製品一覧'!$B$5:$B$54,MATCH($B388,'製品一覧'!$A$5:$A$54,0)),"型番が未登録"))</f>
        <v/>
      </c>
      <c r="D388" s="11"/>
      <c r="E388" s="15"/>
      <c r="F388" s="12"/>
      <c r="G388" s="12"/>
      <c r="H388" s="12"/>
      <c r="I388" s="11"/>
      <c r="J388" s="12"/>
      <c r="K388" s="12"/>
      <c r="L388" s="17">
        <f>IF($B388="","",IFERROR(INDEX('製品一覧'!$C$5:$C$54,MATCH($B388,'製品一覧'!$A$5:$A$54,0)),""))</f>
        <v/>
      </c>
      <c r="M388" s="18">
        <f>IF(AND(ISNUMBER($E388),ISNUMBER($L388),$L388&gt;0),IF(DAY($E388)&gt;DAY(DATE(YEAR($E388),MONTH($E388)+$L388+1,0)),DATE(YEAR($E388),MONTH($E388)+$L388+1,0),DATE(YEAR($E388),MONTH($E388)+$L388,DAY($E388))-1),"")</f>
        <v/>
      </c>
      <c r="N388" s="6">
        <f>IF($B388&amp;$D388&amp;$E388="","",IF($M388="","入力不足",IF($M388&gt;=TODAY(),"期間内の目安","期限切れの目安")))</f>
        <v/>
      </c>
      <c r="O388" s="6">
        <f>IF($D388="","",IF(SUMPRODUCT(--($D$5:$D$1004=$D388))&gt;1,"重複あり",""))</f>
        <v/>
      </c>
      <c r="P388" s="12"/>
    </row>
    <row r="389" spans="1:16">
      <c r="A389" s="15"/>
      <c r="B389" s="11"/>
      <c r="C389" s="16">
        <f>IF($B389="","",IFERROR(INDEX('製品一覧'!$B$5:$B$54,MATCH($B389,'製品一覧'!$A$5:$A$54,0)),"型番が未登録"))</f>
        <v/>
      </c>
      <c r="D389" s="11"/>
      <c r="E389" s="15"/>
      <c r="F389" s="12"/>
      <c r="G389" s="12"/>
      <c r="H389" s="12"/>
      <c r="I389" s="11"/>
      <c r="J389" s="12"/>
      <c r="K389" s="12"/>
      <c r="L389" s="17">
        <f>IF($B389="","",IFERROR(INDEX('製品一覧'!$C$5:$C$54,MATCH($B389,'製品一覧'!$A$5:$A$54,0)),""))</f>
        <v/>
      </c>
      <c r="M389" s="18">
        <f>IF(AND(ISNUMBER($E389),ISNUMBER($L389),$L389&gt;0),IF(DAY($E389)&gt;DAY(DATE(YEAR($E389),MONTH($E389)+$L389+1,0)),DATE(YEAR($E389),MONTH($E389)+$L389+1,0),DATE(YEAR($E389),MONTH($E389)+$L389,DAY($E389))-1),"")</f>
        <v/>
      </c>
      <c r="N389" s="6">
        <f>IF($B389&amp;$D389&amp;$E389="","",IF($M389="","入力不足",IF($M389&gt;=TODAY(),"期間内の目安","期限切れの目安")))</f>
        <v/>
      </c>
      <c r="O389" s="6">
        <f>IF($D389="","",IF(SUMPRODUCT(--($D$5:$D$1004=$D389))&gt;1,"重複あり",""))</f>
        <v/>
      </c>
      <c r="P389" s="12"/>
    </row>
    <row r="390" spans="1:16">
      <c r="A390" s="15"/>
      <c r="B390" s="11"/>
      <c r="C390" s="16">
        <f>IF($B390="","",IFERROR(INDEX('製品一覧'!$B$5:$B$54,MATCH($B390,'製品一覧'!$A$5:$A$54,0)),"型番が未登録"))</f>
        <v/>
      </c>
      <c r="D390" s="11"/>
      <c r="E390" s="15"/>
      <c r="F390" s="12"/>
      <c r="G390" s="12"/>
      <c r="H390" s="12"/>
      <c r="I390" s="11"/>
      <c r="J390" s="12"/>
      <c r="K390" s="12"/>
      <c r="L390" s="17">
        <f>IF($B390="","",IFERROR(INDEX('製品一覧'!$C$5:$C$54,MATCH($B390,'製品一覧'!$A$5:$A$54,0)),""))</f>
        <v/>
      </c>
      <c r="M390" s="18">
        <f>IF(AND(ISNUMBER($E390),ISNUMBER($L390),$L390&gt;0),IF(DAY($E390)&gt;DAY(DATE(YEAR($E390),MONTH($E390)+$L390+1,0)),DATE(YEAR($E390),MONTH($E390)+$L390+1,0),DATE(YEAR($E390),MONTH($E390)+$L390,DAY($E390))-1),"")</f>
        <v/>
      </c>
      <c r="N390" s="6">
        <f>IF($B390&amp;$D390&amp;$E390="","",IF($M390="","入力不足",IF($M390&gt;=TODAY(),"期間内の目安","期限切れの目安")))</f>
        <v/>
      </c>
      <c r="O390" s="6">
        <f>IF($D390="","",IF(SUMPRODUCT(--($D$5:$D$1004=$D390))&gt;1,"重複あり",""))</f>
        <v/>
      </c>
      <c r="P390" s="12"/>
    </row>
    <row r="391" spans="1:16">
      <c r="A391" s="15"/>
      <c r="B391" s="11"/>
      <c r="C391" s="16">
        <f>IF($B391="","",IFERROR(INDEX('製品一覧'!$B$5:$B$54,MATCH($B391,'製品一覧'!$A$5:$A$54,0)),"型番が未登録"))</f>
        <v/>
      </c>
      <c r="D391" s="11"/>
      <c r="E391" s="15"/>
      <c r="F391" s="12"/>
      <c r="G391" s="12"/>
      <c r="H391" s="12"/>
      <c r="I391" s="11"/>
      <c r="J391" s="12"/>
      <c r="K391" s="12"/>
      <c r="L391" s="17">
        <f>IF($B391="","",IFERROR(INDEX('製品一覧'!$C$5:$C$54,MATCH($B391,'製品一覧'!$A$5:$A$54,0)),""))</f>
        <v/>
      </c>
      <c r="M391" s="18">
        <f>IF(AND(ISNUMBER($E391),ISNUMBER($L391),$L391&gt;0),IF(DAY($E391)&gt;DAY(DATE(YEAR($E391),MONTH($E391)+$L391+1,0)),DATE(YEAR($E391),MONTH($E391)+$L391+1,0),DATE(YEAR($E391),MONTH($E391)+$L391,DAY($E391))-1),"")</f>
        <v/>
      </c>
      <c r="N391" s="6">
        <f>IF($B391&amp;$D391&amp;$E391="","",IF($M391="","入力不足",IF($M391&gt;=TODAY(),"期間内の目安","期限切れの目安")))</f>
        <v/>
      </c>
      <c r="O391" s="6">
        <f>IF($D391="","",IF(SUMPRODUCT(--($D$5:$D$1004=$D391))&gt;1,"重複あり",""))</f>
        <v/>
      </c>
      <c r="P391" s="12"/>
    </row>
    <row r="392" spans="1:16">
      <c r="A392" s="15"/>
      <c r="B392" s="11"/>
      <c r="C392" s="16">
        <f>IF($B392="","",IFERROR(INDEX('製品一覧'!$B$5:$B$54,MATCH($B392,'製品一覧'!$A$5:$A$54,0)),"型番が未登録"))</f>
        <v/>
      </c>
      <c r="D392" s="11"/>
      <c r="E392" s="15"/>
      <c r="F392" s="12"/>
      <c r="G392" s="12"/>
      <c r="H392" s="12"/>
      <c r="I392" s="11"/>
      <c r="J392" s="12"/>
      <c r="K392" s="12"/>
      <c r="L392" s="17">
        <f>IF($B392="","",IFERROR(INDEX('製品一覧'!$C$5:$C$54,MATCH($B392,'製品一覧'!$A$5:$A$54,0)),""))</f>
        <v/>
      </c>
      <c r="M392" s="18">
        <f>IF(AND(ISNUMBER($E392),ISNUMBER($L392),$L392&gt;0),IF(DAY($E392)&gt;DAY(DATE(YEAR($E392),MONTH($E392)+$L392+1,0)),DATE(YEAR($E392),MONTH($E392)+$L392+1,0),DATE(YEAR($E392),MONTH($E392)+$L392,DAY($E392))-1),"")</f>
        <v/>
      </c>
      <c r="N392" s="6">
        <f>IF($B392&amp;$D392&amp;$E392="","",IF($M392="","入力不足",IF($M392&gt;=TODAY(),"期間内の目安","期限切れの目安")))</f>
        <v/>
      </c>
      <c r="O392" s="6">
        <f>IF($D392="","",IF(SUMPRODUCT(--($D$5:$D$1004=$D392))&gt;1,"重複あり",""))</f>
        <v/>
      </c>
      <c r="P392" s="12"/>
    </row>
    <row r="393" spans="1:16">
      <c r="A393" s="15"/>
      <c r="B393" s="11"/>
      <c r="C393" s="16">
        <f>IF($B393="","",IFERROR(INDEX('製品一覧'!$B$5:$B$54,MATCH($B393,'製品一覧'!$A$5:$A$54,0)),"型番が未登録"))</f>
        <v/>
      </c>
      <c r="D393" s="11"/>
      <c r="E393" s="15"/>
      <c r="F393" s="12"/>
      <c r="G393" s="12"/>
      <c r="H393" s="12"/>
      <c r="I393" s="11"/>
      <c r="J393" s="12"/>
      <c r="K393" s="12"/>
      <c r="L393" s="17">
        <f>IF($B393="","",IFERROR(INDEX('製品一覧'!$C$5:$C$54,MATCH($B393,'製品一覧'!$A$5:$A$54,0)),""))</f>
        <v/>
      </c>
      <c r="M393" s="18">
        <f>IF(AND(ISNUMBER($E393),ISNUMBER($L393),$L393&gt;0),IF(DAY($E393)&gt;DAY(DATE(YEAR($E393),MONTH($E393)+$L393+1,0)),DATE(YEAR($E393),MONTH($E393)+$L393+1,0),DATE(YEAR($E393),MONTH($E393)+$L393,DAY($E393))-1),"")</f>
        <v/>
      </c>
      <c r="N393" s="6">
        <f>IF($B393&amp;$D393&amp;$E393="","",IF($M393="","入力不足",IF($M393&gt;=TODAY(),"期間内の目安","期限切れの目安")))</f>
        <v/>
      </c>
      <c r="O393" s="6">
        <f>IF($D393="","",IF(SUMPRODUCT(--($D$5:$D$1004=$D393))&gt;1,"重複あり",""))</f>
        <v/>
      </c>
      <c r="P393" s="12"/>
    </row>
    <row r="394" spans="1:16">
      <c r="A394" s="15"/>
      <c r="B394" s="11"/>
      <c r="C394" s="16">
        <f>IF($B394="","",IFERROR(INDEX('製品一覧'!$B$5:$B$54,MATCH($B394,'製品一覧'!$A$5:$A$54,0)),"型番が未登録"))</f>
        <v/>
      </c>
      <c r="D394" s="11"/>
      <c r="E394" s="15"/>
      <c r="F394" s="12"/>
      <c r="G394" s="12"/>
      <c r="H394" s="12"/>
      <c r="I394" s="11"/>
      <c r="J394" s="12"/>
      <c r="K394" s="12"/>
      <c r="L394" s="17">
        <f>IF($B394="","",IFERROR(INDEX('製品一覧'!$C$5:$C$54,MATCH($B394,'製品一覧'!$A$5:$A$54,0)),""))</f>
        <v/>
      </c>
      <c r="M394" s="18">
        <f>IF(AND(ISNUMBER($E394),ISNUMBER($L394),$L394&gt;0),IF(DAY($E394)&gt;DAY(DATE(YEAR($E394),MONTH($E394)+$L394+1,0)),DATE(YEAR($E394),MONTH($E394)+$L394+1,0),DATE(YEAR($E394),MONTH($E394)+$L394,DAY($E394))-1),"")</f>
        <v/>
      </c>
      <c r="N394" s="6">
        <f>IF($B394&amp;$D394&amp;$E394="","",IF($M394="","入力不足",IF($M394&gt;=TODAY(),"期間内の目安","期限切れの目安")))</f>
        <v/>
      </c>
      <c r="O394" s="6">
        <f>IF($D394="","",IF(SUMPRODUCT(--($D$5:$D$1004=$D394))&gt;1,"重複あり",""))</f>
        <v/>
      </c>
      <c r="P394" s="12"/>
    </row>
    <row r="395" spans="1:16">
      <c r="A395" s="15"/>
      <c r="B395" s="11"/>
      <c r="C395" s="16">
        <f>IF($B395="","",IFERROR(INDEX('製品一覧'!$B$5:$B$54,MATCH($B395,'製品一覧'!$A$5:$A$54,0)),"型番が未登録"))</f>
        <v/>
      </c>
      <c r="D395" s="11"/>
      <c r="E395" s="15"/>
      <c r="F395" s="12"/>
      <c r="G395" s="12"/>
      <c r="H395" s="12"/>
      <c r="I395" s="11"/>
      <c r="J395" s="12"/>
      <c r="K395" s="12"/>
      <c r="L395" s="17">
        <f>IF($B395="","",IFERROR(INDEX('製品一覧'!$C$5:$C$54,MATCH($B395,'製品一覧'!$A$5:$A$54,0)),""))</f>
        <v/>
      </c>
      <c r="M395" s="18">
        <f>IF(AND(ISNUMBER($E395),ISNUMBER($L395),$L395&gt;0),IF(DAY($E395)&gt;DAY(DATE(YEAR($E395),MONTH($E395)+$L395+1,0)),DATE(YEAR($E395),MONTH($E395)+$L395+1,0),DATE(YEAR($E395),MONTH($E395)+$L395,DAY($E395))-1),"")</f>
        <v/>
      </c>
      <c r="N395" s="6">
        <f>IF($B395&amp;$D395&amp;$E395="","",IF($M395="","入力不足",IF($M395&gt;=TODAY(),"期間内の目安","期限切れの目安")))</f>
        <v/>
      </c>
      <c r="O395" s="6">
        <f>IF($D395="","",IF(SUMPRODUCT(--($D$5:$D$1004=$D395))&gt;1,"重複あり",""))</f>
        <v/>
      </c>
      <c r="P395" s="12"/>
    </row>
    <row r="396" spans="1:16">
      <c r="A396" s="15"/>
      <c r="B396" s="11"/>
      <c r="C396" s="16">
        <f>IF($B396="","",IFERROR(INDEX('製品一覧'!$B$5:$B$54,MATCH($B396,'製品一覧'!$A$5:$A$54,0)),"型番が未登録"))</f>
        <v/>
      </c>
      <c r="D396" s="11"/>
      <c r="E396" s="15"/>
      <c r="F396" s="12"/>
      <c r="G396" s="12"/>
      <c r="H396" s="12"/>
      <c r="I396" s="11"/>
      <c r="J396" s="12"/>
      <c r="K396" s="12"/>
      <c r="L396" s="17">
        <f>IF($B396="","",IFERROR(INDEX('製品一覧'!$C$5:$C$54,MATCH($B396,'製品一覧'!$A$5:$A$54,0)),""))</f>
        <v/>
      </c>
      <c r="M396" s="18">
        <f>IF(AND(ISNUMBER($E396),ISNUMBER($L396),$L396&gt;0),IF(DAY($E396)&gt;DAY(DATE(YEAR($E396),MONTH($E396)+$L396+1,0)),DATE(YEAR($E396),MONTH($E396)+$L396+1,0),DATE(YEAR($E396),MONTH($E396)+$L396,DAY($E396))-1),"")</f>
        <v/>
      </c>
      <c r="N396" s="6">
        <f>IF($B396&amp;$D396&amp;$E396="","",IF($M396="","入力不足",IF($M396&gt;=TODAY(),"期間内の目安","期限切れの目安")))</f>
        <v/>
      </c>
      <c r="O396" s="6">
        <f>IF($D396="","",IF(SUMPRODUCT(--($D$5:$D$1004=$D396))&gt;1,"重複あり",""))</f>
        <v/>
      </c>
      <c r="P396" s="12"/>
    </row>
    <row r="397" spans="1:16">
      <c r="A397" s="15"/>
      <c r="B397" s="11"/>
      <c r="C397" s="16">
        <f>IF($B397="","",IFERROR(INDEX('製品一覧'!$B$5:$B$54,MATCH($B397,'製品一覧'!$A$5:$A$54,0)),"型番が未登録"))</f>
        <v/>
      </c>
      <c r="D397" s="11"/>
      <c r="E397" s="15"/>
      <c r="F397" s="12"/>
      <c r="G397" s="12"/>
      <c r="H397" s="12"/>
      <c r="I397" s="11"/>
      <c r="J397" s="12"/>
      <c r="K397" s="12"/>
      <c r="L397" s="17">
        <f>IF($B397="","",IFERROR(INDEX('製品一覧'!$C$5:$C$54,MATCH($B397,'製品一覧'!$A$5:$A$54,0)),""))</f>
        <v/>
      </c>
      <c r="M397" s="18">
        <f>IF(AND(ISNUMBER($E397),ISNUMBER($L397),$L397&gt;0),IF(DAY($E397)&gt;DAY(DATE(YEAR($E397),MONTH($E397)+$L397+1,0)),DATE(YEAR($E397),MONTH($E397)+$L397+1,0),DATE(YEAR($E397),MONTH($E397)+$L397,DAY($E397))-1),"")</f>
        <v/>
      </c>
      <c r="N397" s="6">
        <f>IF($B397&amp;$D397&amp;$E397="","",IF($M397="","入力不足",IF($M397&gt;=TODAY(),"期間内の目安","期限切れの目安")))</f>
        <v/>
      </c>
      <c r="O397" s="6">
        <f>IF($D397="","",IF(SUMPRODUCT(--($D$5:$D$1004=$D397))&gt;1,"重複あり",""))</f>
        <v/>
      </c>
      <c r="P397" s="12"/>
    </row>
    <row r="398" spans="1:16">
      <c r="A398" s="15"/>
      <c r="B398" s="11"/>
      <c r="C398" s="16">
        <f>IF($B398="","",IFERROR(INDEX('製品一覧'!$B$5:$B$54,MATCH($B398,'製品一覧'!$A$5:$A$54,0)),"型番が未登録"))</f>
        <v/>
      </c>
      <c r="D398" s="11"/>
      <c r="E398" s="15"/>
      <c r="F398" s="12"/>
      <c r="G398" s="12"/>
      <c r="H398" s="12"/>
      <c r="I398" s="11"/>
      <c r="J398" s="12"/>
      <c r="K398" s="12"/>
      <c r="L398" s="17">
        <f>IF($B398="","",IFERROR(INDEX('製品一覧'!$C$5:$C$54,MATCH($B398,'製品一覧'!$A$5:$A$54,0)),""))</f>
        <v/>
      </c>
      <c r="M398" s="18">
        <f>IF(AND(ISNUMBER($E398),ISNUMBER($L398),$L398&gt;0),IF(DAY($E398)&gt;DAY(DATE(YEAR($E398),MONTH($E398)+$L398+1,0)),DATE(YEAR($E398),MONTH($E398)+$L398+1,0),DATE(YEAR($E398),MONTH($E398)+$L398,DAY($E398))-1),"")</f>
        <v/>
      </c>
      <c r="N398" s="6">
        <f>IF($B398&amp;$D398&amp;$E398="","",IF($M398="","入力不足",IF($M398&gt;=TODAY(),"期間内の目安","期限切れの目安")))</f>
        <v/>
      </c>
      <c r="O398" s="6">
        <f>IF($D398="","",IF(SUMPRODUCT(--($D$5:$D$1004=$D398))&gt;1,"重複あり",""))</f>
        <v/>
      </c>
      <c r="P398" s="12"/>
    </row>
    <row r="399" spans="1:16">
      <c r="A399" s="15"/>
      <c r="B399" s="11"/>
      <c r="C399" s="16">
        <f>IF($B399="","",IFERROR(INDEX('製品一覧'!$B$5:$B$54,MATCH($B399,'製品一覧'!$A$5:$A$54,0)),"型番が未登録"))</f>
        <v/>
      </c>
      <c r="D399" s="11"/>
      <c r="E399" s="15"/>
      <c r="F399" s="12"/>
      <c r="G399" s="12"/>
      <c r="H399" s="12"/>
      <c r="I399" s="11"/>
      <c r="J399" s="12"/>
      <c r="K399" s="12"/>
      <c r="L399" s="17">
        <f>IF($B399="","",IFERROR(INDEX('製品一覧'!$C$5:$C$54,MATCH($B399,'製品一覧'!$A$5:$A$54,0)),""))</f>
        <v/>
      </c>
      <c r="M399" s="18">
        <f>IF(AND(ISNUMBER($E399),ISNUMBER($L399),$L399&gt;0),IF(DAY($E399)&gt;DAY(DATE(YEAR($E399),MONTH($E399)+$L399+1,0)),DATE(YEAR($E399),MONTH($E399)+$L399+1,0),DATE(YEAR($E399),MONTH($E399)+$L399,DAY($E399))-1),"")</f>
        <v/>
      </c>
      <c r="N399" s="6">
        <f>IF($B399&amp;$D399&amp;$E399="","",IF($M399="","入力不足",IF($M399&gt;=TODAY(),"期間内の目安","期限切れの目安")))</f>
        <v/>
      </c>
      <c r="O399" s="6">
        <f>IF($D399="","",IF(SUMPRODUCT(--($D$5:$D$1004=$D399))&gt;1,"重複あり",""))</f>
        <v/>
      </c>
      <c r="P399" s="12"/>
    </row>
    <row r="400" spans="1:16">
      <c r="A400" s="15"/>
      <c r="B400" s="11"/>
      <c r="C400" s="16">
        <f>IF($B400="","",IFERROR(INDEX('製品一覧'!$B$5:$B$54,MATCH($B400,'製品一覧'!$A$5:$A$54,0)),"型番が未登録"))</f>
        <v/>
      </c>
      <c r="D400" s="11"/>
      <c r="E400" s="15"/>
      <c r="F400" s="12"/>
      <c r="G400" s="12"/>
      <c r="H400" s="12"/>
      <c r="I400" s="11"/>
      <c r="J400" s="12"/>
      <c r="K400" s="12"/>
      <c r="L400" s="17">
        <f>IF($B400="","",IFERROR(INDEX('製品一覧'!$C$5:$C$54,MATCH($B400,'製品一覧'!$A$5:$A$54,0)),""))</f>
        <v/>
      </c>
      <c r="M400" s="18">
        <f>IF(AND(ISNUMBER($E400),ISNUMBER($L400),$L400&gt;0),IF(DAY($E400)&gt;DAY(DATE(YEAR($E400),MONTH($E400)+$L400+1,0)),DATE(YEAR($E400),MONTH($E400)+$L400+1,0),DATE(YEAR($E400),MONTH($E400)+$L400,DAY($E400))-1),"")</f>
        <v/>
      </c>
      <c r="N400" s="6">
        <f>IF($B400&amp;$D400&amp;$E400="","",IF($M400="","入力不足",IF($M400&gt;=TODAY(),"期間内の目安","期限切れの目安")))</f>
        <v/>
      </c>
      <c r="O400" s="6">
        <f>IF($D400="","",IF(SUMPRODUCT(--($D$5:$D$1004=$D400))&gt;1,"重複あり",""))</f>
        <v/>
      </c>
      <c r="P400" s="12"/>
    </row>
    <row r="401" spans="1:16">
      <c r="A401" s="15"/>
      <c r="B401" s="11"/>
      <c r="C401" s="16">
        <f>IF($B401="","",IFERROR(INDEX('製品一覧'!$B$5:$B$54,MATCH($B401,'製品一覧'!$A$5:$A$54,0)),"型番が未登録"))</f>
        <v/>
      </c>
      <c r="D401" s="11"/>
      <c r="E401" s="15"/>
      <c r="F401" s="12"/>
      <c r="G401" s="12"/>
      <c r="H401" s="12"/>
      <c r="I401" s="11"/>
      <c r="J401" s="12"/>
      <c r="K401" s="12"/>
      <c r="L401" s="17">
        <f>IF($B401="","",IFERROR(INDEX('製品一覧'!$C$5:$C$54,MATCH($B401,'製品一覧'!$A$5:$A$54,0)),""))</f>
        <v/>
      </c>
      <c r="M401" s="18">
        <f>IF(AND(ISNUMBER($E401),ISNUMBER($L401),$L401&gt;0),IF(DAY($E401)&gt;DAY(DATE(YEAR($E401),MONTH($E401)+$L401+1,0)),DATE(YEAR($E401),MONTH($E401)+$L401+1,0),DATE(YEAR($E401),MONTH($E401)+$L401,DAY($E401))-1),"")</f>
        <v/>
      </c>
      <c r="N401" s="6">
        <f>IF($B401&amp;$D401&amp;$E401="","",IF($M401="","入力不足",IF($M401&gt;=TODAY(),"期間内の目安","期限切れの目安")))</f>
        <v/>
      </c>
      <c r="O401" s="6">
        <f>IF($D401="","",IF(SUMPRODUCT(--($D$5:$D$1004=$D401))&gt;1,"重複あり",""))</f>
        <v/>
      </c>
      <c r="P401" s="12"/>
    </row>
    <row r="402" spans="1:16">
      <c r="A402" s="15"/>
      <c r="B402" s="11"/>
      <c r="C402" s="16">
        <f>IF($B402="","",IFERROR(INDEX('製品一覧'!$B$5:$B$54,MATCH($B402,'製品一覧'!$A$5:$A$54,0)),"型番が未登録"))</f>
        <v/>
      </c>
      <c r="D402" s="11"/>
      <c r="E402" s="15"/>
      <c r="F402" s="12"/>
      <c r="G402" s="12"/>
      <c r="H402" s="12"/>
      <c r="I402" s="11"/>
      <c r="J402" s="12"/>
      <c r="K402" s="12"/>
      <c r="L402" s="17">
        <f>IF($B402="","",IFERROR(INDEX('製品一覧'!$C$5:$C$54,MATCH($B402,'製品一覧'!$A$5:$A$54,0)),""))</f>
        <v/>
      </c>
      <c r="M402" s="18">
        <f>IF(AND(ISNUMBER($E402),ISNUMBER($L402),$L402&gt;0),IF(DAY($E402)&gt;DAY(DATE(YEAR($E402),MONTH($E402)+$L402+1,0)),DATE(YEAR($E402),MONTH($E402)+$L402+1,0),DATE(YEAR($E402),MONTH($E402)+$L402,DAY($E402))-1),"")</f>
        <v/>
      </c>
      <c r="N402" s="6">
        <f>IF($B402&amp;$D402&amp;$E402="","",IF($M402="","入力不足",IF($M402&gt;=TODAY(),"期間内の目安","期限切れの目安")))</f>
        <v/>
      </c>
      <c r="O402" s="6">
        <f>IF($D402="","",IF(SUMPRODUCT(--($D$5:$D$1004=$D402))&gt;1,"重複あり",""))</f>
        <v/>
      </c>
      <c r="P402" s="12"/>
    </row>
    <row r="403" spans="1:16">
      <c r="A403" s="15"/>
      <c r="B403" s="11"/>
      <c r="C403" s="16">
        <f>IF($B403="","",IFERROR(INDEX('製品一覧'!$B$5:$B$54,MATCH($B403,'製品一覧'!$A$5:$A$54,0)),"型番が未登録"))</f>
        <v/>
      </c>
      <c r="D403" s="11"/>
      <c r="E403" s="15"/>
      <c r="F403" s="12"/>
      <c r="G403" s="12"/>
      <c r="H403" s="12"/>
      <c r="I403" s="11"/>
      <c r="J403" s="12"/>
      <c r="K403" s="12"/>
      <c r="L403" s="17">
        <f>IF($B403="","",IFERROR(INDEX('製品一覧'!$C$5:$C$54,MATCH($B403,'製品一覧'!$A$5:$A$54,0)),""))</f>
        <v/>
      </c>
      <c r="M403" s="18">
        <f>IF(AND(ISNUMBER($E403),ISNUMBER($L403),$L403&gt;0),IF(DAY($E403)&gt;DAY(DATE(YEAR($E403),MONTH($E403)+$L403+1,0)),DATE(YEAR($E403),MONTH($E403)+$L403+1,0),DATE(YEAR($E403),MONTH($E403)+$L403,DAY($E403))-1),"")</f>
        <v/>
      </c>
      <c r="N403" s="6">
        <f>IF($B403&amp;$D403&amp;$E403="","",IF($M403="","入力不足",IF($M403&gt;=TODAY(),"期間内の目安","期限切れの目安")))</f>
        <v/>
      </c>
      <c r="O403" s="6">
        <f>IF($D403="","",IF(SUMPRODUCT(--($D$5:$D$1004=$D403))&gt;1,"重複あり",""))</f>
        <v/>
      </c>
      <c r="P403" s="12"/>
    </row>
    <row r="404" spans="1:16">
      <c r="A404" s="15"/>
      <c r="B404" s="11"/>
      <c r="C404" s="16">
        <f>IF($B404="","",IFERROR(INDEX('製品一覧'!$B$5:$B$54,MATCH($B404,'製品一覧'!$A$5:$A$54,0)),"型番が未登録"))</f>
        <v/>
      </c>
      <c r="D404" s="11"/>
      <c r="E404" s="15"/>
      <c r="F404" s="12"/>
      <c r="G404" s="12"/>
      <c r="H404" s="12"/>
      <c r="I404" s="11"/>
      <c r="J404" s="12"/>
      <c r="K404" s="12"/>
      <c r="L404" s="17">
        <f>IF($B404="","",IFERROR(INDEX('製品一覧'!$C$5:$C$54,MATCH($B404,'製品一覧'!$A$5:$A$54,0)),""))</f>
        <v/>
      </c>
      <c r="M404" s="18">
        <f>IF(AND(ISNUMBER($E404),ISNUMBER($L404),$L404&gt;0),IF(DAY($E404)&gt;DAY(DATE(YEAR($E404),MONTH($E404)+$L404+1,0)),DATE(YEAR($E404),MONTH($E404)+$L404+1,0),DATE(YEAR($E404),MONTH($E404)+$L404,DAY($E404))-1),"")</f>
        <v/>
      </c>
      <c r="N404" s="6">
        <f>IF($B404&amp;$D404&amp;$E404="","",IF($M404="","入力不足",IF($M404&gt;=TODAY(),"期間内の目安","期限切れの目安")))</f>
        <v/>
      </c>
      <c r="O404" s="6">
        <f>IF($D404="","",IF(SUMPRODUCT(--($D$5:$D$1004=$D404))&gt;1,"重複あり",""))</f>
        <v/>
      </c>
      <c r="P404" s="12"/>
    </row>
    <row r="405" spans="1:16">
      <c r="A405" s="15"/>
      <c r="B405" s="11"/>
      <c r="C405" s="16">
        <f>IF($B405="","",IFERROR(INDEX('製品一覧'!$B$5:$B$54,MATCH($B405,'製品一覧'!$A$5:$A$54,0)),"型番が未登録"))</f>
        <v/>
      </c>
      <c r="D405" s="11"/>
      <c r="E405" s="15"/>
      <c r="F405" s="12"/>
      <c r="G405" s="12"/>
      <c r="H405" s="12"/>
      <c r="I405" s="11"/>
      <c r="J405" s="12"/>
      <c r="K405" s="12"/>
      <c r="L405" s="17">
        <f>IF($B405="","",IFERROR(INDEX('製品一覧'!$C$5:$C$54,MATCH($B405,'製品一覧'!$A$5:$A$54,0)),""))</f>
        <v/>
      </c>
      <c r="M405" s="18">
        <f>IF(AND(ISNUMBER($E405),ISNUMBER($L405),$L405&gt;0),IF(DAY($E405)&gt;DAY(DATE(YEAR($E405),MONTH($E405)+$L405+1,0)),DATE(YEAR($E405),MONTH($E405)+$L405+1,0),DATE(YEAR($E405),MONTH($E405)+$L405,DAY($E405))-1),"")</f>
        <v/>
      </c>
      <c r="N405" s="6">
        <f>IF($B405&amp;$D405&amp;$E405="","",IF($M405="","入力不足",IF($M405&gt;=TODAY(),"期間内の目安","期限切れの目安")))</f>
        <v/>
      </c>
      <c r="O405" s="6">
        <f>IF($D405="","",IF(SUMPRODUCT(--($D$5:$D$1004=$D405))&gt;1,"重複あり",""))</f>
        <v/>
      </c>
      <c r="P405" s="12"/>
    </row>
    <row r="406" spans="1:16">
      <c r="A406" s="15"/>
      <c r="B406" s="11"/>
      <c r="C406" s="16">
        <f>IF($B406="","",IFERROR(INDEX('製品一覧'!$B$5:$B$54,MATCH($B406,'製品一覧'!$A$5:$A$54,0)),"型番が未登録"))</f>
        <v/>
      </c>
      <c r="D406" s="11"/>
      <c r="E406" s="15"/>
      <c r="F406" s="12"/>
      <c r="G406" s="12"/>
      <c r="H406" s="12"/>
      <c r="I406" s="11"/>
      <c r="J406" s="12"/>
      <c r="K406" s="12"/>
      <c r="L406" s="17">
        <f>IF($B406="","",IFERROR(INDEX('製品一覧'!$C$5:$C$54,MATCH($B406,'製品一覧'!$A$5:$A$54,0)),""))</f>
        <v/>
      </c>
      <c r="M406" s="18">
        <f>IF(AND(ISNUMBER($E406),ISNUMBER($L406),$L406&gt;0),IF(DAY($E406)&gt;DAY(DATE(YEAR($E406),MONTH($E406)+$L406+1,0)),DATE(YEAR($E406),MONTH($E406)+$L406+1,0),DATE(YEAR($E406),MONTH($E406)+$L406,DAY($E406))-1),"")</f>
        <v/>
      </c>
      <c r="N406" s="6">
        <f>IF($B406&amp;$D406&amp;$E406="","",IF($M406="","入力不足",IF($M406&gt;=TODAY(),"期間内の目安","期限切れの目安")))</f>
        <v/>
      </c>
      <c r="O406" s="6">
        <f>IF($D406="","",IF(SUMPRODUCT(--($D$5:$D$1004=$D406))&gt;1,"重複あり",""))</f>
        <v/>
      </c>
      <c r="P406" s="12"/>
    </row>
    <row r="407" spans="1:16">
      <c r="A407" s="15"/>
      <c r="B407" s="11"/>
      <c r="C407" s="16">
        <f>IF($B407="","",IFERROR(INDEX('製品一覧'!$B$5:$B$54,MATCH($B407,'製品一覧'!$A$5:$A$54,0)),"型番が未登録"))</f>
        <v/>
      </c>
      <c r="D407" s="11"/>
      <c r="E407" s="15"/>
      <c r="F407" s="12"/>
      <c r="G407" s="12"/>
      <c r="H407" s="12"/>
      <c r="I407" s="11"/>
      <c r="J407" s="12"/>
      <c r="K407" s="12"/>
      <c r="L407" s="17">
        <f>IF($B407="","",IFERROR(INDEX('製品一覧'!$C$5:$C$54,MATCH($B407,'製品一覧'!$A$5:$A$54,0)),""))</f>
        <v/>
      </c>
      <c r="M407" s="18">
        <f>IF(AND(ISNUMBER($E407),ISNUMBER($L407),$L407&gt;0),IF(DAY($E407)&gt;DAY(DATE(YEAR($E407),MONTH($E407)+$L407+1,0)),DATE(YEAR($E407),MONTH($E407)+$L407+1,0),DATE(YEAR($E407),MONTH($E407)+$L407,DAY($E407))-1),"")</f>
        <v/>
      </c>
      <c r="N407" s="6">
        <f>IF($B407&amp;$D407&amp;$E407="","",IF($M407="","入力不足",IF($M407&gt;=TODAY(),"期間内の目安","期限切れの目安")))</f>
        <v/>
      </c>
      <c r="O407" s="6">
        <f>IF($D407="","",IF(SUMPRODUCT(--($D$5:$D$1004=$D407))&gt;1,"重複あり",""))</f>
        <v/>
      </c>
      <c r="P407" s="12"/>
    </row>
    <row r="408" spans="1:16">
      <c r="A408" s="15"/>
      <c r="B408" s="11"/>
      <c r="C408" s="16">
        <f>IF($B408="","",IFERROR(INDEX('製品一覧'!$B$5:$B$54,MATCH($B408,'製品一覧'!$A$5:$A$54,0)),"型番が未登録"))</f>
        <v/>
      </c>
      <c r="D408" s="11"/>
      <c r="E408" s="15"/>
      <c r="F408" s="12"/>
      <c r="G408" s="12"/>
      <c r="H408" s="12"/>
      <c r="I408" s="11"/>
      <c r="J408" s="12"/>
      <c r="K408" s="12"/>
      <c r="L408" s="17">
        <f>IF($B408="","",IFERROR(INDEX('製品一覧'!$C$5:$C$54,MATCH($B408,'製品一覧'!$A$5:$A$54,0)),""))</f>
        <v/>
      </c>
      <c r="M408" s="18">
        <f>IF(AND(ISNUMBER($E408),ISNUMBER($L408),$L408&gt;0),IF(DAY($E408)&gt;DAY(DATE(YEAR($E408),MONTH($E408)+$L408+1,0)),DATE(YEAR($E408),MONTH($E408)+$L408+1,0),DATE(YEAR($E408),MONTH($E408)+$L408,DAY($E408))-1),"")</f>
        <v/>
      </c>
      <c r="N408" s="6">
        <f>IF($B408&amp;$D408&amp;$E408="","",IF($M408="","入力不足",IF($M408&gt;=TODAY(),"期間内の目安","期限切れの目安")))</f>
        <v/>
      </c>
      <c r="O408" s="6">
        <f>IF($D408="","",IF(SUMPRODUCT(--($D$5:$D$1004=$D408))&gt;1,"重複あり",""))</f>
        <v/>
      </c>
      <c r="P408" s="12"/>
    </row>
    <row r="409" spans="1:16">
      <c r="A409" s="15"/>
      <c r="B409" s="11"/>
      <c r="C409" s="16">
        <f>IF($B409="","",IFERROR(INDEX('製品一覧'!$B$5:$B$54,MATCH($B409,'製品一覧'!$A$5:$A$54,0)),"型番が未登録"))</f>
        <v/>
      </c>
      <c r="D409" s="11"/>
      <c r="E409" s="15"/>
      <c r="F409" s="12"/>
      <c r="G409" s="12"/>
      <c r="H409" s="12"/>
      <c r="I409" s="11"/>
      <c r="J409" s="12"/>
      <c r="K409" s="12"/>
      <c r="L409" s="17">
        <f>IF($B409="","",IFERROR(INDEX('製品一覧'!$C$5:$C$54,MATCH($B409,'製品一覧'!$A$5:$A$54,0)),""))</f>
        <v/>
      </c>
      <c r="M409" s="18">
        <f>IF(AND(ISNUMBER($E409),ISNUMBER($L409),$L409&gt;0),IF(DAY($E409)&gt;DAY(DATE(YEAR($E409),MONTH($E409)+$L409+1,0)),DATE(YEAR($E409),MONTH($E409)+$L409+1,0),DATE(YEAR($E409),MONTH($E409)+$L409,DAY($E409))-1),"")</f>
        <v/>
      </c>
      <c r="N409" s="6">
        <f>IF($B409&amp;$D409&amp;$E409="","",IF($M409="","入力不足",IF($M409&gt;=TODAY(),"期間内の目安","期限切れの目安")))</f>
        <v/>
      </c>
      <c r="O409" s="6">
        <f>IF($D409="","",IF(SUMPRODUCT(--($D$5:$D$1004=$D409))&gt;1,"重複あり",""))</f>
        <v/>
      </c>
      <c r="P409" s="12"/>
    </row>
    <row r="410" spans="1:16">
      <c r="A410" s="15"/>
      <c r="B410" s="11"/>
      <c r="C410" s="16">
        <f>IF($B410="","",IFERROR(INDEX('製品一覧'!$B$5:$B$54,MATCH($B410,'製品一覧'!$A$5:$A$54,0)),"型番が未登録"))</f>
        <v/>
      </c>
      <c r="D410" s="11"/>
      <c r="E410" s="15"/>
      <c r="F410" s="12"/>
      <c r="G410" s="12"/>
      <c r="H410" s="12"/>
      <c r="I410" s="11"/>
      <c r="J410" s="12"/>
      <c r="K410" s="12"/>
      <c r="L410" s="17">
        <f>IF($B410="","",IFERROR(INDEX('製品一覧'!$C$5:$C$54,MATCH($B410,'製品一覧'!$A$5:$A$54,0)),""))</f>
        <v/>
      </c>
      <c r="M410" s="18">
        <f>IF(AND(ISNUMBER($E410),ISNUMBER($L410),$L410&gt;0),IF(DAY($E410)&gt;DAY(DATE(YEAR($E410),MONTH($E410)+$L410+1,0)),DATE(YEAR($E410),MONTH($E410)+$L410+1,0),DATE(YEAR($E410),MONTH($E410)+$L410,DAY($E410))-1),"")</f>
        <v/>
      </c>
      <c r="N410" s="6">
        <f>IF($B410&amp;$D410&amp;$E410="","",IF($M410="","入力不足",IF($M410&gt;=TODAY(),"期間内の目安","期限切れの目安")))</f>
        <v/>
      </c>
      <c r="O410" s="6">
        <f>IF($D410="","",IF(SUMPRODUCT(--($D$5:$D$1004=$D410))&gt;1,"重複あり",""))</f>
        <v/>
      </c>
      <c r="P410" s="12"/>
    </row>
    <row r="411" spans="1:16">
      <c r="A411" s="15"/>
      <c r="B411" s="11"/>
      <c r="C411" s="16">
        <f>IF($B411="","",IFERROR(INDEX('製品一覧'!$B$5:$B$54,MATCH($B411,'製品一覧'!$A$5:$A$54,0)),"型番が未登録"))</f>
        <v/>
      </c>
      <c r="D411" s="11"/>
      <c r="E411" s="15"/>
      <c r="F411" s="12"/>
      <c r="G411" s="12"/>
      <c r="H411" s="12"/>
      <c r="I411" s="11"/>
      <c r="J411" s="12"/>
      <c r="K411" s="12"/>
      <c r="L411" s="17">
        <f>IF($B411="","",IFERROR(INDEX('製品一覧'!$C$5:$C$54,MATCH($B411,'製品一覧'!$A$5:$A$54,0)),""))</f>
        <v/>
      </c>
      <c r="M411" s="18">
        <f>IF(AND(ISNUMBER($E411),ISNUMBER($L411),$L411&gt;0),IF(DAY($E411)&gt;DAY(DATE(YEAR($E411),MONTH($E411)+$L411+1,0)),DATE(YEAR($E411),MONTH($E411)+$L411+1,0),DATE(YEAR($E411),MONTH($E411)+$L411,DAY($E411))-1),"")</f>
        <v/>
      </c>
      <c r="N411" s="6">
        <f>IF($B411&amp;$D411&amp;$E411="","",IF($M411="","入力不足",IF($M411&gt;=TODAY(),"期間内の目安","期限切れの目安")))</f>
        <v/>
      </c>
      <c r="O411" s="6">
        <f>IF($D411="","",IF(SUMPRODUCT(--($D$5:$D$1004=$D411))&gt;1,"重複あり",""))</f>
        <v/>
      </c>
      <c r="P411" s="12"/>
    </row>
    <row r="412" spans="1:16">
      <c r="A412" s="15"/>
      <c r="B412" s="11"/>
      <c r="C412" s="16">
        <f>IF($B412="","",IFERROR(INDEX('製品一覧'!$B$5:$B$54,MATCH($B412,'製品一覧'!$A$5:$A$54,0)),"型番が未登録"))</f>
        <v/>
      </c>
      <c r="D412" s="11"/>
      <c r="E412" s="15"/>
      <c r="F412" s="12"/>
      <c r="G412" s="12"/>
      <c r="H412" s="12"/>
      <c r="I412" s="11"/>
      <c r="J412" s="12"/>
      <c r="K412" s="12"/>
      <c r="L412" s="17">
        <f>IF($B412="","",IFERROR(INDEX('製品一覧'!$C$5:$C$54,MATCH($B412,'製品一覧'!$A$5:$A$54,0)),""))</f>
        <v/>
      </c>
      <c r="M412" s="18">
        <f>IF(AND(ISNUMBER($E412),ISNUMBER($L412),$L412&gt;0),IF(DAY($E412)&gt;DAY(DATE(YEAR($E412),MONTH($E412)+$L412+1,0)),DATE(YEAR($E412),MONTH($E412)+$L412+1,0),DATE(YEAR($E412),MONTH($E412)+$L412,DAY($E412))-1),"")</f>
        <v/>
      </c>
      <c r="N412" s="6">
        <f>IF($B412&amp;$D412&amp;$E412="","",IF($M412="","入力不足",IF($M412&gt;=TODAY(),"期間内の目安","期限切れの目安")))</f>
        <v/>
      </c>
      <c r="O412" s="6">
        <f>IF($D412="","",IF(SUMPRODUCT(--($D$5:$D$1004=$D412))&gt;1,"重複あり",""))</f>
        <v/>
      </c>
      <c r="P412" s="12"/>
    </row>
    <row r="413" spans="1:16">
      <c r="A413" s="15"/>
      <c r="B413" s="11"/>
      <c r="C413" s="16">
        <f>IF($B413="","",IFERROR(INDEX('製品一覧'!$B$5:$B$54,MATCH($B413,'製品一覧'!$A$5:$A$54,0)),"型番が未登録"))</f>
        <v/>
      </c>
      <c r="D413" s="11"/>
      <c r="E413" s="15"/>
      <c r="F413" s="12"/>
      <c r="G413" s="12"/>
      <c r="H413" s="12"/>
      <c r="I413" s="11"/>
      <c r="J413" s="12"/>
      <c r="K413" s="12"/>
      <c r="L413" s="17">
        <f>IF($B413="","",IFERROR(INDEX('製品一覧'!$C$5:$C$54,MATCH($B413,'製品一覧'!$A$5:$A$54,0)),""))</f>
        <v/>
      </c>
      <c r="M413" s="18">
        <f>IF(AND(ISNUMBER($E413),ISNUMBER($L413),$L413&gt;0),IF(DAY($E413)&gt;DAY(DATE(YEAR($E413),MONTH($E413)+$L413+1,0)),DATE(YEAR($E413),MONTH($E413)+$L413+1,0),DATE(YEAR($E413),MONTH($E413)+$L413,DAY($E413))-1),"")</f>
        <v/>
      </c>
      <c r="N413" s="6">
        <f>IF($B413&amp;$D413&amp;$E413="","",IF($M413="","入力不足",IF($M413&gt;=TODAY(),"期間内の目安","期限切れの目安")))</f>
        <v/>
      </c>
      <c r="O413" s="6">
        <f>IF($D413="","",IF(SUMPRODUCT(--($D$5:$D$1004=$D413))&gt;1,"重複あり",""))</f>
        <v/>
      </c>
      <c r="P413" s="12"/>
    </row>
    <row r="414" spans="1:16">
      <c r="A414" s="15"/>
      <c r="B414" s="11"/>
      <c r="C414" s="16">
        <f>IF($B414="","",IFERROR(INDEX('製品一覧'!$B$5:$B$54,MATCH($B414,'製品一覧'!$A$5:$A$54,0)),"型番が未登録"))</f>
        <v/>
      </c>
      <c r="D414" s="11"/>
      <c r="E414" s="15"/>
      <c r="F414" s="12"/>
      <c r="G414" s="12"/>
      <c r="H414" s="12"/>
      <c r="I414" s="11"/>
      <c r="J414" s="12"/>
      <c r="K414" s="12"/>
      <c r="L414" s="17">
        <f>IF($B414="","",IFERROR(INDEX('製品一覧'!$C$5:$C$54,MATCH($B414,'製品一覧'!$A$5:$A$54,0)),""))</f>
        <v/>
      </c>
      <c r="M414" s="18">
        <f>IF(AND(ISNUMBER($E414),ISNUMBER($L414),$L414&gt;0),IF(DAY($E414)&gt;DAY(DATE(YEAR($E414),MONTH($E414)+$L414+1,0)),DATE(YEAR($E414),MONTH($E414)+$L414+1,0),DATE(YEAR($E414),MONTH($E414)+$L414,DAY($E414))-1),"")</f>
        <v/>
      </c>
      <c r="N414" s="6">
        <f>IF($B414&amp;$D414&amp;$E414="","",IF($M414="","入力不足",IF($M414&gt;=TODAY(),"期間内の目安","期限切れの目安")))</f>
        <v/>
      </c>
      <c r="O414" s="6">
        <f>IF($D414="","",IF(SUMPRODUCT(--($D$5:$D$1004=$D414))&gt;1,"重複あり",""))</f>
        <v/>
      </c>
      <c r="P414" s="12"/>
    </row>
    <row r="415" spans="1:16">
      <c r="A415" s="15"/>
      <c r="B415" s="11"/>
      <c r="C415" s="16">
        <f>IF($B415="","",IFERROR(INDEX('製品一覧'!$B$5:$B$54,MATCH($B415,'製品一覧'!$A$5:$A$54,0)),"型番が未登録"))</f>
        <v/>
      </c>
      <c r="D415" s="11"/>
      <c r="E415" s="15"/>
      <c r="F415" s="12"/>
      <c r="G415" s="12"/>
      <c r="H415" s="12"/>
      <c r="I415" s="11"/>
      <c r="J415" s="12"/>
      <c r="K415" s="12"/>
      <c r="L415" s="17">
        <f>IF($B415="","",IFERROR(INDEX('製品一覧'!$C$5:$C$54,MATCH($B415,'製品一覧'!$A$5:$A$54,0)),""))</f>
        <v/>
      </c>
      <c r="M415" s="18">
        <f>IF(AND(ISNUMBER($E415),ISNUMBER($L415),$L415&gt;0),IF(DAY($E415)&gt;DAY(DATE(YEAR($E415),MONTH($E415)+$L415+1,0)),DATE(YEAR($E415),MONTH($E415)+$L415+1,0),DATE(YEAR($E415),MONTH($E415)+$L415,DAY($E415))-1),"")</f>
        <v/>
      </c>
      <c r="N415" s="6">
        <f>IF($B415&amp;$D415&amp;$E415="","",IF($M415="","入力不足",IF($M415&gt;=TODAY(),"期間内の目安","期限切れの目安")))</f>
        <v/>
      </c>
      <c r="O415" s="6">
        <f>IF($D415="","",IF(SUMPRODUCT(--($D$5:$D$1004=$D415))&gt;1,"重複あり",""))</f>
        <v/>
      </c>
      <c r="P415" s="12"/>
    </row>
    <row r="416" spans="1:16">
      <c r="A416" s="15"/>
      <c r="B416" s="11"/>
      <c r="C416" s="16">
        <f>IF($B416="","",IFERROR(INDEX('製品一覧'!$B$5:$B$54,MATCH($B416,'製品一覧'!$A$5:$A$54,0)),"型番が未登録"))</f>
        <v/>
      </c>
      <c r="D416" s="11"/>
      <c r="E416" s="15"/>
      <c r="F416" s="12"/>
      <c r="G416" s="12"/>
      <c r="H416" s="12"/>
      <c r="I416" s="11"/>
      <c r="J416" s="12"/>
      <c r="K416" s="12"/>
      <c r="L416" s="17">
        <f>IF($B416="","",IFERROR(INDEX('製品一覧'!$C$5:$C$54,MATCH($B416,'製品一覧'!$A$5:$A$54,0)),""))</f>
        <v/>
      </c>
      <c r="M416" s="18">
        <f>IF(AND(ISNUMBER($E416),ISNUMBER($L416),$L416&gt;0),IF(DAY($E416)&gt;DAY(DATE(YEAR($E416),MONTH($E416)+$L416+1,0)),DATE(YEAR($E416),MONTH($E416)+$L416+1,0),DATE(YEAR($E416),MONTH($E416)+$L416,DAY($E416))-1),"")</f>
        <v/>
      </c>
      <c r="N416" s="6">
        <f>IF($B416&amp;$D416&amp;$E416="","",IF($M416="","入力不足",IF($M416&gt;=TODAY(),"期間内の目安","期限切れの目安")))</f>
        <v/>
      </c>
      <c r="O416" s="6">
        <f>IF($D416="","",IF(SUMPRODUCT(--($D$5:$D$1004=$D416))&gt;1,"重複あり",""))</f>
        <v/>
      </c>
      <c r="P416" s="12"/>
    </row>
    <row r="417" spans="1:16">
      <c r="A417" s="15"/>
      <c r="B417" s="11"/>
      <c r="C417" s="16">
        <f>IF($B417="","",IFERROR(INDEX('製品一覧'!$B$5:$B$54,MATCH($B417,'製品一覧'!$A$5:$A$54,0)),"型番が未登録"))</f>
        <v/>
      </c>
      <c r="D417" s="11"/>
      <c r="E417" s="15"/>
      <c r="F417" s="12"/>
      <c r="G417" s="12"/>
      <c r="H417" s="12"/>
      <c r="I417" s="11"/>
      <c r="J417" s="12"/>
      <c r="K417" s="12"/>
      <c r="L417" s="17">
        <f>IF($B417="","",IFERROR(INDEX('製品一覧'!$C$5:$C$54,MATCH($B417,'製品一覧'!$A$5:$A$54,0)),""))</f>
        <v/>
      </c>
      <c r="M417" s="18">
        <f>IF(AND(ISNUMBER($E417),ISNUMBER($L417),$L417&gt;0),IF(DAY($E417)&gt;DAY(DATE(YEAR($E417),MONTH($E417)+$L417+1,0)),DATE(YEAR($E417),MONTH($E417)+$L417+1,0),DATE(YEAR($E417),MONTH($E417)+$L417,DAY($E417))-1),"")</f>
        <v/>
      </c>
      <c r="N417" s="6">
        <f>IF($B417&amp;$D417&amp;$E417="","",IF($M417="","入力不足",IF($M417&gt;=TODAY(),"期間内の目安","期限切れの目安")))</f>
        <v/>
      </c>
      <c r="O417" s="6">
        <f>IF($D417="","",IF(SUMPRODUCT(--($D$5:$D$1004=$D417))&gt;1,"重複あり",""))</f>
        <v/>
      </c>
      <c r="P417" s="12"/>
    </row>
    <row r="418" spans="1:16">
      <c r="A418" s="15"/>
      <c r="B418" s="11"/>
      <c r="C418" s="16">
        <f>IF($B418="","",IFERROR(INDEX('製品一覧'!$B$5:$B$54,MATCH($B418,'製品一覧'!$A$5:$A$54,0)),"型番が未登録"))</f>
        <v/>
      </c>
      <c r="D418" s="11"/>
      <c r="E418" s="15"/>
      <c r="F418" s="12"/>
      <c r="G418" s="12"/>
      <c r="H418" s="12"/>
      <c r="I418" s="11"/>
      <c r="J418" s="12"/>
      <c r="K418" s="12"/>
      <c r="L418" s="17">
        <f>IF($B418="","",IFERROR(INDEX('製品一覧'!$C$5:$C$54,MATCH($B418,'製品一覧'!$A$5:$A$54,0)),""))</f>
        <v/>
      </c>
      <c r="M418" s="18">
        <f>IF(AND(ISNUMBER($E418),ISNUMBER($L418),$L418&gt;0),IF(DAY($E418)&gt;DAY(DATE(YEAR($E418),MONTH($E418)+$L418+1,0)),DATE(YEAR($E418),MONTH($E418)+$L418+1,0),DATE(YEAR($E418),MONTH($E418)+$L418,DAY($E418))-1),"")</f>
        <v/>
      </c>
      <c r="N418" s="6">
        <f>IF($B418&amp;$D418&amp;$E418="","",IF($M418="","入力不足",IF($M418&gt;=TODAY(),"期間内の目安","期限切れの目安")))</f>
        <v/>
      </c>
      <c r="O418" s="6">
        <f>IF($D418="","",IF(SUMPRODUCT(--($D$5:$D$1004=$D418))&gt;1,"重複あり",""))</f>
        <v/>
      </c>
      <c r="P418" s="12"/>
    </row>
    <row r="419" spans="1:16">
      <c r="A419" s="15"/>
      <c r="B419" s="11"/>
      <c r="C419" s="16">
        <f>IF($B419="","",IFERROR(INDEX('製品一覧'!$B$5:$B$54,MATCH($B419,'製品一覧'!$A$5:$A$54,0)),"型番が未登録"))</f>
        <v/>
      </c>
      <c r="D419" s="11"/>
      <c r="E419" s="15"/>
      <c r="F419" s="12"/>
      <c r="G419" s="12"/>
      <c r="H419" s="12"/>
      <c r="I419" s="11"/>
      <c r="J419" s="12"/>
      <c r="K419" s="12"/>
      <c r="L419" s="17">
        <f>IF($B419="","",IFERROR(INDEX('製品一覧'!$C$5:$C$54,MATCH($B419,'製品一覧'!$A$5:$A$54,0)),""))</f>
        <v/>
      </c>
      <c r="M419" s="18">
        <f>IF(AND(ISNUMBER($E419),ISNUMBER($L419),$L419&gt;0),IF(DAY($E419)&gt;DAY(DATE(YEAR($E419),MONTH($E419)+$L419+1,0)),DATE(YEAR($E419),MONTH($E419)+$L419+1,0),DATE(YEAR($E419),MONTH($E419)+$L419,DAY($E419))-1),"")</f>
        <v/>
      </c>
      <c r="N419" s="6">
        <f>IF($B419&amp;$D419&amp;$E419="","",IF($M419="","入力不足",IF($M419&gt;=TODAY(),"期間内の目安","期限切れの目安")))</f>
        <v/>
      </c>
      <c r="O419" s="6">
        <f>IF($D419="","",IF(SUMPRODUCT(--($D$5:$D$1004=$D419))&gt;1,"重複あり",""))</f>
        <v/>
      </c>
      <c r="P419" s="12"/>
    </row>
    <row r="420" spans="1:16">
      <c r="A420" s="15"/>
      <c r="B420" s="11"/>
      <c r="C420" s="16">
        <f>IF($B420="","",IFERROR(INDEX('製品一覧'!$B$5:$B$54,MATCH($B420,'製品一覧'!$A$5:$A$54,0)),"型番が未登録"))</f>
        <v/>
      </c>
      <c r="D420" s="11"/>
      <c r="E420" s="15"/>
      <c r="F420" s="12"/>
      <c r="G420" s="12"/>
      <c r="H420" s="12"/>
      <c r="I420" s="11"/>
      <c r="J420" s="12"/>
      <c r="K420" s="12"/>
      <c r="L420" s="17">
        <f>IF($B420="","",IFERROR(INDEX('製品一覧'!$C$5:$C$54,MATCH($B420,'製品一覧'!$A$5:$A$54,0)),""))</f>
        <v/>
      </c>
      <c r="M420" s="18">
        <f>IF(AND(ISNUMBER($E420),ISNUMBER($L420),$L420&gt;0),IF(DAY($E420)&gt;DAY(DATE(YEAR($E420),MONTH($E420)+$L420+1,0)),DATE(YEAR($E420),MONTH($E420)+$L420+1,0),DATE(YEAR($E420),MONTH($E420)+$L420,DAY($E420))-1),"")</f>
        <v/>
      </c>
      <c r="N420" s="6">
        <f>IF($B420&amp;$D420&amp;$E420="","",IF($M420="","入力不足",IF($M420&gt;=TODAY(),"期間内の目安","期限切れの目安")))</f>
        <v/>
      </c>
      <c r="O420" s="6">
        <f>IF($D420="","",IF(SUMPRODUCT(--($D$5:$D$1004=$D420))&gt;1,"重複あり",""))</f>
        <v/>
      </c>
      <c r="P420" s="12"/>
    </row>
    <row r="421" spans="1:16">
      <c r="A421" s="15"/>
      <c r="B421" s="11"/>
      <c r="C421" s="16">
        <f>IF($B421="","",IFERROR(INDEX('製品一覧'!$B$5:$B$54,MATCH($B421,'製品一覧'!$A$5:$A$54,0)),"型番が未登録"))</f>
        <v/>
      </c>
      <c r="D421" s="11"/>
      <c r="E421" s="15"/>
      <c r="F421" s="12"/>
      <c r="G421" s="12"/>
      <c r="H421" s="12"/>
      <c r="I421" s="11"/>
      <c r="J421" s="12"/>
      <c r="K421" s="12"/>
      <c r="L421" s="17">
        <f>IF($B421="","",IFERROR(INDEX('製品一覧'!$C$5:$C$54,MATCH($B421,'製品一覧'!$A$5:$A$54,0)),""))</f>
        <v/>
      </c>
      <c r="M421" s="18">
        <f>IF(AND(ISNUMBER($E421),ISNUMBER($L421),$L421&gt;0),IF(DAY($E421)&gt;DAY(DATE(YEAR($E421),MONTH($E421)+$L421+1,0)),DATE(YEAR($E421),MONTH($E421)+$L421+1,0),DATE(YEAR($E421),MONTH($E421)+$L421,DAY($E421))-1),"")</f>
        <v/>
      </c>
      <c r="N421" s="6">
        <f>IF($B421&amp;$D421&amp;$E421="","",IF($M421="","入力不足",IF($M421&gt;=TODAY(),"期間内の目安","期限切れの目安")))</f>
        <v/>
      </c>
      <c r="O421" s="6">
        <f>IF($D421="","",IF(SUMPRODUCT(--($D$5:$D$1004=$D421))&gt;1,"重複あり",""))</f>
        <v/>
      </c>
      <c r="P421" s="12"/>
    </row>
    <row r="422" spans="1:16">
      <c r="A422" s="15"/>
      <c r="B422" s="11"/>
      <c r="C422" s="16">
        <f>IF($B422="","",IFERROR(INDEX('製品一覧'!$B$5:$B$54,MATCH($B422,'製品一覧'!$A$5:$A$54,0)),"型番が未登録"))</f>
        <v/>
      </c>
      <c r="D422" s="11"/>
      <c r="E422" s="15"/>
      <c r="F422" s="12"/>
      <c r="G422" s="12"/>
      <c r="H422" s="12"/>
      <c r="I422" s="11"/>
      <c r="J422" s="12"/>
      <c r="K422" s="12"/>
      <c r="L422" s="17">
        <f>IF($B422="","",IFERROR(INDEX('製品一覧'!$C$5:$C$54,MATCH($B422,'製品一覧'!$A$5:$A$54,0)),""))</f>
        <v/>
      </c>
      <c r="M422" s="18">
        <f>IF(AND(ISNUMBER($E422),ISNUMBER($L422),$L422&gt;0),IF(DAY($E422)&gt;DAY(DATE(YEAR($E422),MONTH($E422)+$L422+1,0)),DATE(YEAR($E422),MONTH($E422)+$L422+1,0),DATE(YEAR($E422),MONTH($E422)+$L422,DAY($E422))-1),"")</f>
        <v/>
      </c>
      <c r="N422" s="6">
        <f>IF($B422&amp;$D422&amp;$E422="","",IF($M422="","入力不足",IF($M422&gt;=TODAY(),"期間内の目安","期限切れの目安")))</f>
        <v/>
      </c>
      <c r="O422" s="6">
        <f>IF($D422="","",IF(SUMPRODUCT(--($D$5:$D$1004=$D422))&gt;1,"重複あり",""))</f>
        <v/>
      </c>
      <c r="P422" s="12"/>
    </row>
    <row r="423" spans="1:16">
      <c r="A423" s="15"/>
      <c r="B423" s="11"/>
      <c r="C423" s="16">
        <f>IF($B423="","",IFERROR(INDEX('製品一覧'!$B$5:$B$54,MATCH($B423,'製品一覧'!$A$5:$A$54,0)),"型番が未登録"))</f>
        <v/>
      </c>
      <c r="D423" s="11"/>
      <c r="E423" s="15"/>
      <c r="F423" s="12"/>
      <c r="G423" s="12"/>
      <c r="H423" s="12"/>
      <c r="I423" s="11"/>
      <c r="J423" s="12"/>
      <c r="K423" s="12"/>
      <c r="L423" s="17">
        <f>IF($B423="","",IFERROR(INDEX('製品一覧'!$C$5:$C$54,MATCH($B423,'製品一覧'!$A$5:$A$54,0)),""))</f>
        <v/>
      </c>
      <c r="M423" s="18">
        <f>IF(AND(ISNUMBER($E423),ISNUMBER($L423),$L423&gt;0),IF(DAY($E423)&gt;DAY(DATE(YEAR($E423),MONTH($E423)+$L423+1,0)),DATE(YEAR($E423),MONTH($E423)+$L423+1,0),DATE(YEAR($E423),MONTH($E423)+$L423,DAY($E423))-1),"")</f>
        <v/>
      </c>
      <c r="N423" s="6">
        <f>IF($B423&amp;$D423&amp;$E423="","",IF($M423="","入力不足",IF($M423&gt;=TODAY(),"期間内の目安","期限切れの目安")))</f>
        <v/>
      </c>
      <c r="O423" s="6">
        <f>IF($D423="","",IF(SUMPRODUCT(--($D$5:$D$1004=$D423))&gt;1,"重複あり",""))</f>
        <v/>
      </c>
      <c r="P423" s="12"/>
    </row>
    <row r="424" spans="1:16">
      <c r="A424" s="15"/>
      <c r="B424" s="11"/>
      <c r="C424" s="16">
        <f>IF($B424="","",IFERROR(INDEX('製品一覧'!$B$5:$B$54,MATCH($B424,'製品一覧'!$A$5:$A$54,0)),"型番が未登録"))</f>
        <v/>
      </c>
      <c r="D424" s="11"/>
      <c r="E424" s="15"/>
      <c r="F424" s="12"/>
      <c r="G424" s="12"/>
      <c r="H424" s="12"/>
      <c r="I424" s="11"/>
      <c r="J424" s="12"/>
      <c r="K424" s="12"/>
      <c r="L424" s="17">
        <f>IF($B424="","",IFERROR(INDEX('製品一覧'!$C$5:$C$54,MATCH($B424,'製品一覧'!$A$5:$A$54,0)),""))</f>
        <v/>
      </c>
      <c r="M424" s="18">
        <f>IF(AND(ISNUMBER($E424),ISNUMBER($L424),$L424&gt;0),IF(DAY($E424)&gt;DAY(DATE(YEAR($E424),MONTH($E424)+$L424+1,0)),DATE(YEAR($E424),MONTH($E424)+$L424+1,0),DATE(YEAR($E424),MONTH($E424)+$L424,DAY($E424))-1),"")</f>
        <v/>
      </c>
      <c r="N424" s="6">
        <f>IF($B424&amp;$D424&amp;$E424="","",IF($M424="","入力不足",IF($M424&gt;=TODAY(),"期間内の目安","期限切れの目安")))</f>
        <v/>
      </c>
      <c r="O424" s="6">
        <f>IF($D424="","",IF(SUMPRODUCT(--($D$5:$D$1004=$D424))&gt;1,"重複あり",""))</f>
        <v/>
      </c>
      <c r="P424" s="12"/>
    </row>
    <row r="425" spans="1:16">
      <c r="A425" s="15"/>
      <c r="B425" s="11"/>
      <c r="C425" s="16">
        <f>IF($B425="","",IFERROR(INDEX('製品一覧'!$B$5:$B$54,MATCH($B425,'製品一覧'!$A$5:$A$54,0)),"型番が未登録"))</f>
        <v/>
      </c>
      <c r="D425" s="11"/>
      <c r="E425" s="15"/>
      <c r="F425" s="12"/>
      <c r="G425" s="12"/>
      <c r="H425" s="12"/>
      <c r="I425" s="11"/>
      <c r="J425" s="12"/>
      <c r="K425" s="12"/>
      <c r="L425" s="17">
        <f>IF($B425="","",IFERROR(INDEX('製品一覧'!$C$5:$C$54,MATCH($B425,'製品一覧'!$A$5:$A$54,0)),""))</f>
        <v/>
      </c>
      <c r="M425" s="18">
        <f>IF(AND(ISNUMBER($E425),ISNUMBER($L425),$L425&gt;0),IF(DAY($E425)&gt;DAY(DATE(YEAR($E425),MONTH($E425)+$L425+1,0)),DATE(YEAR($E425),MONTH($E425)+$L425+1,0),DATE(YEAR($E425),MONTH($E425)+$L425,DAY($E425))-1),"")</f>
        <v/>
      </c>
      <c r="N425" s="6">
        <f>IF($B425&amp;$D425&amp;$E425="","",IF($M425="","入力不足",IF($M425&gt;=TODAY(),"期間内の目安","期限切れの目安")))</f>
        <v/>
      </c>
      <c r="O425" s="6">
        <f>IF($D425="","",IF(SUMPRODUCT(--($D$5:$D$1004=$D425))&gt;1,"重複あり",""))</f>
        <v/>
      </c>
      <c r="P425" s="12"/>
    </row>
    <row r="426" spans="1:16">
      <c r="A426" s="15"/>
      <c r="B426" s="11"/>
      <c r="C426" s="16">
        <f>IF($B426="","",IFERROR(INDEX('製品一覧'!$B$5:$B$54,MATCH($B426,'製品一覧'!$A$5:$A$54,0)),"型番が未登録"))</f>
        <v/>
      </c>
      <c r="D426" s="11"/>
      <c r="E426" s="15"/>
      <c r="F426" s="12"/>
      <c r="G426" s="12"/>
      <c r="H426" s="12"/>
      <c r="I426" s="11"/>
      <c r="J426" s="12"/>
      <c r="K426" s="12"/>
      <c r="L426" s="17">
        <f>IF($B426="","",IFERROR(INDEX('製品一覧'!$C$5:$C$54,MATCH($B426,'製品一覧'!$A$5:$A$54,0)),""))</f>
        <v/>
      </c>
      <c r="M426" s="18">
        <f>IF(AND(ISNUMBER($E426),ISNUMBER($L426),$L426&gt;0),IF(DAY($E426)&gt;DAY(DATE(YEAR($E426),MONTH($E426)+$L426+1,0)),DATE(YEAR($E426),MONTH($E426)+$L426+1,0),DATE(YEAR($E426),MONTH($E426)+$L426,DAY($E426))-1),"")</f>
        <v/>
      </c>
      <c r="N426" s="6">
        <f>IF($B426&amp;$D426&amp;$E426="","",IF($M426="","入力不足",IF($M426&gt;=TODAY(),"期間内の目安","期限切れの目安")))</f>
        <v/>
      </c>
      <c r="O426" s="6">
        <f>IF($D426="","",IF(SUMPRODUCT(--($D$5:$D$1004=$D426))&gt;1,"重複あり",""))</f>
        <v/>
      </c>
      <c r="P426" s="12"/>
    </row>
    <row r="427" spans="1:16">
      <c r="A427" s="15"/>
      <c r="B427" s="11"/>
      <c r="C427" s="16">
        <f>IF($B427="","",IFERROR(INDEX('製品一覧'!$B$5:$B$54,MATCH($B427,'製品一覧'!$A$5:$A$54,0)),"型番が未登録"))</f>
        <v/>
      </c>
      <c r="D427" s="11"/>
      <c r="E427" s="15"/>
      <c r="F427" s="12"/>
      <c r="G427" s="12"/>
      <c r="H427" s="12"/>
      <c r="I427" s="11"/>
      <c r="J427" s="12"/>
      <c r="K427" s="12"/>
      <c r="L427" s="17">
        <f>IF($B427="","",IFERROR(INDEX('製品一覧'!$C$5:$C$54,MATCH($B427,'製品一覧'!$A$5:$A$54,0)),""))</f>
        <v/>
      </c>
      <c r="M427" s="18">
        <f>IF(AND(ISNUMBER($E427),ISNUMBER($L427),$L427&gt;0),IF(DAY($E427)&gt;DAY(DATE(YEAR($E427),MONTH($E427)+$L427+1,0)),DATE(YEAR($E427),MONTH($E427)+$L427+1,0),DATE(YEAR($E427),MONTH($E427)+$L427,DAY($E427))-1),"")</f>
        <v/>
      </c>
      <c r="N427" s="6">
        <f>IF($B427&amp;$D427&amp;$E427="","",IF($M427="","入力不足",IF($M427&gt;=TODAY(),"期間内の目安","期限切れの目安")))</f>
        <v/>
      </c>
      <c r="O427" s="6">
        <f>IF($D427="","",IF(SUMPRODUCT(--($D$5:$D$1004=$D427))&gt;1,"重複あり",""))</f>
        <v/>
      </c>
      <c r="P427" s="12"/>
    </row>
    <row r="428" spans="1:16">
      <c r="A428" s="15"/>
      <c r="B428" s="11"/>
      <c r="C428" s="16">
        <f>IF($B428="","",IFERROR(INDEX('製品一覧'!$B$5:$B$54,MATCH($B428,'製品一覧'!$A$5:$A$54,0)),"型番が未登録"))</f>
        <v/>
      </c>
      <c r="D428" s="11"/>
      <c r="E428" s="15"/>
      <c r="F428" s="12"/>
      <c r="G428" s="12"/>
      <c r="H428" s="12"/>
      <c r="I428" s="11"/>
      <c r="J428" s="12"/>
      <c r="K428" s="12"/>
      <c r="L428" s="17">
        <f>IF($B428="","",IFERROR(INDEX('製品一覧'!$C$5:$C$54,MATCH($B428,'製品一覧'!$A$5:$A$54,0)),""))</f>
        <v/>
      </c>
      <c r="M428" s="18">
        <f>IF(AND(ISNUMBER($E428),ISNUMBER($L428),$L428&gt;0),IF(DAY($E428)&gt;DAY(DATE(YEAR($E428),MONTH($E428)+$L428+1,0)),DATE(YEAR($E428),MONTH($E428)+$L428+1,0),DATE(YEAR($E428),MONTH($E428)+$L428,DAY($E428))-1),"")</f>
        <v/>
      </c>
      <c r="N428" s="6">
        <f>IF($B428&amp;$D428&amp;$E428="","",IF($M428="","入力不足",IF($M428&gt;=TODAY(),"期間内の目安","期限切れの目安")))</f>
        <v/>
      </c>
      <c r="O428" s="6">
        <f>IF($D428="","",IF(SUMPRODUCT(--($D$5:$D$1004=$D428))&gt;1,"重複あり",""))</f>
        <v/>
      </c>
      <c r="P428" s="12"/>
    </row>
    <row r="429" spans="1:16">
      <c r="A429" s="15"/>
      <c r="B429" s="11"/>
      <c r="C429" s="16">
        <f>IF($B429="","",IFERROR(INDEX('製品一覧'!$B$5:$B$54,MATCH($B429,'製品一覧'!$A$5:$A$54,0)),"型番が未登録"))</f>
        <v/>
      </c>
      <c r="D429" s="11"/>
      <c r="E429" s="15"/>
      <c r="F429" s="12"/>
      <c r="G429" s="12"/>
      <c r="H429" s="12"/>
      <c r="I429" s="11"/>
      <c r="J429" s="12"/>
      <c r="K429" s="12"/>
      <c r="L429" s="17">
        <f>IF($B429="","",IFERROR(INDEX('製品一覧'!$C$5:$C$54,MATCH($B429,'製品一覧'!$A$5:$A$54,0)),""))</f>
        <v/>
      </c>
      <c r="M429" s="18">
        <f>IF(AND(ISNUMBER($E429),ISNUMBER($L429),$L429&gt;0),IF(DAY($E429)&gt;DAY(DATE(YEAR($E429),MONTH($E429)+$L429+1,0)),DATE(YEAR($E429),MONTH($E429)+$L429+1,0),DATE(YEAR($E429),MONTH($E429)+$L429,DAY($E429))-1),"")</f>
        <v/>
      </c>
      <c r="N429" s="6">
        <f>IF($B429&amp;$D429&amp;$E429="","",IF($M429="","入力不足",IF($M429&gt;=TODAY(),"期間内の目安","期限切れの目安")))</f>
        <v/>
      </c>
      <c r="O429" s="6">
        <f>IF($D429="","",IF(SUMPRODUCT(--($D$5:$D$1004=$D429))&gt;1,"重複あり",""))</f>
        <v/>
      </c>
      <c r="P429" s="12"/>
    </row>
    <row r="430" spans="1:16">
      <c r="A430" s="15"/>
      <c r="B430" s="11"/>
      <c r="C430" s="16">
        <f>IF($B430="","",IFERROR(INDEX('製品一覧'!$B$5:$B$54,MATCH($B430,'製品一覧'!$A$5:$A$54,0)),"型番が未登録"))</f>
        <v/>
      </c>
      <c r="D430" s="11"/>
      <c r="E430" s="15"/>
      <c r="F430" s="12"/>
      <c r="G430" s="12"/>
      <c r="H430" s="12"/>
      <c r="I430" s="11"/>
      <c r="J430" s="12"/>
      <c r="K430" s="12"/>
      <c r="L430" s="17">
        <f>IF($B430="","",IFERROR(INDEX('製品一覧'!$C$5:$C$54,MATCH($B430,'製品一覧'!$A$5:$A$54,0)),""))</f>
        <v/>
      </c>
      <c r="M430" s="18">
        <f>IF(AND(ISNUMBER($E430),ISNUMBER($L430),$L430&gt;0),IF(DAY($E430)&gt;DAY(DATE(YEAR($E430),MONTH($E430)+$L430+1,0)),DATE(YEAR($E430),MONTH($E430)+$L430+1,0),DATE(YEAR($E430),MONTH($E430)+$L430,DAY($E430))-1),"")</f>
        <v/>
      </c>
      <c r="N430" s="6">
        <f>IF($B430&amp;$D430&amp;$E430="","",IF($M430="","入力不足",IF($M430&gt;=TODAY(),"期間内の目安","期限切れの目安")))</f>
        <v/>
      </c>
      <c r="O430" s="6">
        <f>IF($D430="","",IF(SUMPRODUCT(--($D$5:$D$1004=$D430))&gt;1,"重複あり",""))</f>
        <v/>
      </c>
      <c r="P430" s="12"/>
    </row>
    <row r="431" spans="1:16">
      <c r="A431" s="15"/>
      <c r="B431" s="11"/>
      <c r="C431" s="16">
        <f>IF($B431="","",IFERROR(INDEX('製品一覧'!$B$5:$B$54,MATCH($B431,'製品一覧'!$A$5:$A$54,0)),"型番が未登録"))</f>
        <v/>
      </c>
      <c r="D431" s="11"/>
      <c r="E431" s="15"/>
      <c r="F431" s="12"/>
      <c r="G431" s="12"/>
      <c r="H431" s="12"/>
      <c r="I431" s="11"/>
      <c r="J431" s="12"/>
      <c r="K431" s="12"/>
      <c r="L431" s="17">
        <f>IF($B431="","",IFERROR(INDEX('製品一覧'!$C$5:$C$54,MATCH($B431,'製品一覧'!$A$5:$A$54,0)),""))</f>
        <v/>
      </c>
      <c r="M431" s="18">
        <f>IF(AND(ISNUMBER($E431),ISNUMBER($L431),$L431&gt;0),IF(DAY($E431)&gt;DAY(DATE(YEAR($E431),MONTH($E431)+$L431+1,0)),DATE(YEAR($E431),MONTH($E431)+$L431+1,0),DATE(YEAR($E431),MONTH($E431)+$L431,DAY($E431))-1),"")</f>
        <v/>
      </c>
      <c r="N431" s="6">
        <f>IF($B431&amp;$D431&amp;$E431="","",IF($M431="","入力不足",IF($M431&gt;=TODAY(),"期間内の目安","期限切れの目安")))</f>
        <v/>
      </c>
      <c r="O431" s="6">
        <f>IF($D431="","",IF(SUMPRODUCT(--($D$5:$D$1004=$D431))&gt;1,"重複あり",""))</f>
        <v/>
      </c>
      <c r="P431" s="12"/>
    </row>
    <row r="432" spans="1:16">
      <c r="A432" s="15"/>
      <c r="B432" s="11"/>
      <c r="C432" s="16">
        <f>IF($B432="","",IFERROR(INDEX('製品一覧'!$B$5:$B$54,MATCH($B432,'製品一覧'!$A$5:$A$54,0)),"型番が未登録"))</f>
        <v/>
      </c>
      <c r="D432" s="11"/>
      <c r="E432" s="15"/>
      <c r="F432" s="12"/>
      <c r="G432" s="12"/>
      <c r="H432" s="12"/>
      <c r="I432" s="11"/>
      <c r="J432" s="12"/>
      <c r="K432" s="12"/>
      <c r="L432" s="17">
        <f>IF($B432="","",IFERROR(INDEX('製品一覧'!$C$5:$C$54,MATCH($B432,'製品一覧'!$A$5:$A$54,0)),""))</f>
        <v/>
      </c>
      <c r="M432" s="18">
        <f>IF(AND(ISNUMBER($E432),ISNUMBER($L432),$L432&gt;0),IF(DAY($E432)&gt;DAY(DATE(YEAR($E432),MONTH($E432)+$L432+1,0)),DATE(YEAR($E432),MONTH($E432)+$L432+1,0),DATE(YEAR($E432),MONTH($E432)+$L432,DAY($E432))-1),"")</f>
        <v/>
      </c>
      <c r="N432" s="6">
        <f>IF($B432&amp;$D432&amp;$E432="","",IF($M432="","入力不足",IF($M432&gt;=TODAY(),"期間内の目安","期限切れの目安")))</f>
        <v/>
      </c>
      <c r="O432" s="6">
        <f>IF($D432="","",IF(SUMPRODUCT(--($D$5:$D$1004=$D432))&gt;1,"重複あり",""))</f>
        <v/>
      </c>
      <c r="P432" s="12"/>
    </row>
    <row r="433" spans="1:16">
      <c r="A433" s="15"/>
      <c r="B433" s="11"/>
      <c r="C433" s="16">
        <f>IF($B433="","",IFERROR(INDEX('製品一覧'!$B$5:$B$54,MATCH($B433,'製品一覧'!$A$5:$A$54,0)),"型番が未登録"))</f>
        <v/>
      </c>
      <c r="D433" s="11"/>
      <c r="E433" s="15"/>
      <c r="F433" s="12"/>
      <c r="G433" s="12"/>
      <c r="H433" s="12"/>
      <c r="I433" s="11"/>
      <c r="J433" s="12"/>
      <c r="K433" s="12"/>
      <c r="L433" s="17">
        <f>IF($B433="","",IFERROR(INDEX('製品一覧'!$C$5:$C$54,MATCH($B433,'製品一覧'!$A$5:$A$54,0)),""))</f>
        <v/>
      </c>
      <c r="M433" s="18">
        <f>IF(AND(ISNUMBER($E433),ISNUMBER($L433),$L433&gt;0),IF(DAY($E433)&gt;DAY(DATE(YEAR($E433),MONTH($E433)+$L433+1,0)),DATE(YEAR($E433),MONTH($E433)+$L433+1,0),DATE(YEAR($E433),MONTH($E433)+$L433,DAY($E433))-1),"")</f>
        <v/>
      </c>
      <c r="N433" s="6">
        <f>IF($B433&amp;$D433&amp;$E433="","",IF($M433="","入力不足",IF($M433&gt;=TODAY(),"期間内の目安","期限切れの目安")))</f>
        <v/>
      </c>
      <c r="O433" s="6">
        <f>IF($D433="","",IF(SUMPRODUCT(--($D$5:$D$1004=$D433))&gt;1,"重複あり",""))</f>
        <v/>
      </c>
      <c r="P433" s="12"/>
    </row>
    <row r="434" spans="1:16">
      <c r="A434" s="15"/>
      <c r="B434" s="11"/>
      <c r="C434" s="16">
        <f>IF($B434="","",IFERROR(INDEX('製品一覧'!$B$5:$B$54,MATCH($B434,'製品一覧'!$A$5:$A$54,0)),"型番が未登録"))</f>
        <v/>
      </c>
      <c r="D434" s="11"/>
      <c r="E434" s="15"/>
      <c r="F434" s="12"/>
      <c r="G434" s="12"/>
      <c r="H434" s="12"/>
      <c r="I434" s="11"/>
      <c r="J434" s="12"/>
      <c r="K434" s="12"/>
      <c r="L434" s="17">
        <f>IF($B434="","",IFERROR(INDEX('製品一覧'!$C$5:$C$54,MATCH($B434,'製品一覧'!$A$5:$A$54,0)),""))</f>
        <v/>
      </c>
      <c r="M434" s="18">
        <f>IF(AND(ISNUMBER($E434),ISNUMBER($L434),$L434&gt;0),IF(DAY($E434)&gt;DAY(DATE(YEAR($E434),MONTH($E434)+$L434+1,0)),DATE(YEAR($E434),MONTH($E434)+$L434+1,0),DATE(YEAR($E434),MONTH($E434)+$L434,DAY($E434))-1),"")</f>
        <v/>
      </c>
      <c r="N434" s="6">
        <f>IF($B434&amp;$D434&amp;$E434="","",IF($M434="","入力不足",IF($M434&gt;=TODAY(),"期間内の目安","期限切れの目安")))</f>
        <v/>
      </c>
      <c r="O434" s="6">
        <f>IF($D434="","",IF(SUMPRODUCT(--($D$5:$D$1004=$D434))&gt;1,"重複あり",""))</f>
        <v/>
      </c>
      <c r="P434" s="12"/>
    </row>
    <row r="435" spans="1:16">
      <c r="A435" s="15"/>
      <c r="B435" s="11"/>
      <c r="C435" s="16">
        <f>IF($B435="","",IFERROR(INDEX('製品一覧'!$B$5:$B$54,MATCH($B435,'製品一覧'!$A$5:$A$54,0)),"型番が未登録"))</f>
        <v/>
      </c>
      <c r="D435" s="11"/>
      <c r="E435" s="15"/>
      <c r="F435" s="12"/>
      <c r="G435" s="12"/>
      <c r="H435" s="12"/>
      <c r="I435" s="11"/>
      <c r="J435" s="12"/>
      <c r="K435" s="12"/>
      <c r="L435" s="17">
        <f>IF($B435="","",IFERROR(INDEX('製品一覧'!$C$5:$C$54,MATCH($B435,'製品一覧'!$A$5:$A$54,0)),""))</f>
        <v/>
      </c>
      <c r="M435" s="18">
        <f>IF(AND(ISNUMBER($E435),ISNUMBER($L435),$L435&gt;0),IF(DAY($E435)&gt;DAY(DATE(YEAR($E435),MONTH($E435)+$L435+1,0)),DATE(YEAR($E435),MONTH($E435)+$L435+1,0),DATE(YEAR($E435),MONTH($E435)+$L435,DAY($E435))-1),"")</f>
        <v/>
      </c>
      <c r="N435" s="6">
        <f>IF($B435&amp;$D435&amp;$E435="","",IF($M435="","入力不足",IF($M435&gt;=TODAY(),"期間内の目安","期限切れの目安")))</f>
        <v/>
      </c>
      <c r="O435" s="6">
        <f>IF($D435="","",IF(SUMPRODUCT(--($D$5:$D$1004=$D435))&gt;1,"重複あり",""))</f>
        <v/>
      </c>
      <c r="P435" s="12"/>
    </row>
    <row r="436" spans="1:16">
      <c r="A436" s="15"/>
      <c r="B436" s="11"/>
      <c r="C436" s="16">
        <f>IF($B436="","",IFERROR(INDEX('製品一覧'!$B$5:$B$54,MATCH($B436,'製品一覧'!$A$5:$A$54,0)),"型番が未登録"))</f>
        <v/>
      </c>
      <c r="D436" s="11"/>
      <c r="E436" s="15"/>
      <c r="F436" s="12"/>
      <c r="G436" s="12"/>
      <c r="H436" s="12"/>
      <c r="I436" s="11"/>
      <c r="J436" s="12"/>
      <c r="K436" s="12"/>
      <c r="L436" s="17">
        <f>IF($B436="","",IFERROR(INDEX('製品一覧'!$C$5:$C$54,MATCH($B436,'製品一覧'!$A$5:$A$54,0)),""))</f>
        <v/>
      </c>
      <c r="M436" s="18">
        <f>IF(AND(ISNUMBER($E436),ISNUMBER($L436),$L436&gt;0),IF(DAY($E436)&gt;DAY(DATE(YEAR($E436),MONTH($E436)+$L436+1,0)),DATE(YEAR($E436),MONTH($E436)+$L436+1,0),DATE(YEAR($E436),MONTH($E436)+$L436,DAY($E436))-1),"")</f>
        <v/>
      </c>
      <c r="N436" s="6">
        <f>IF($B436&amp;$D436&amp;$E436="","",IF($M436="","入力不足",IF($M436&gt;=TODAY(),"期間内の目安","期限切れの目安")))</f>
        <v/>
      </c>
      <c r="O436" s="6">
        <f>IF($D436="","",IF(SUMPRODUCT(--($D$5:$D$1004=$D436))&gt;1,"重複あり",""))</f>
        <v/>
      </c>
      <c r="P436" s="12"/>
    </row>
    <row r="437" spans="1:16">
      <c r="A437" s="15"/>
      <c r="B437" s="11"/>
      <c r="C437" s="16">
        <f>IF($B437="","",IFERROR(INDEX('製品一覧'!$B$5:$B$54,MATCH($B437,'製品一覧'!$A$5:$A$54,0)),"型番が未登録"))</f>
        <v/>
      </c>
      <c r="D437" s="11"/>
      <c r="E437" s="15"/>
      <c r="F437" s="12"/>
      <c r="G437" s="12"/>
      <c r="H437" s="12"/>
      <c r="I437" s="11"/>
      <c r="J437" s="12"/>
      <c r="K437" s="12"/>
      <c r="L437" s="17">
        <f>IF($B437="","",IFERROR(INDEX('製品一覧'!$C$5:$C$54,MATCH($B437,'製品一覧'!$A$5:$A$54,0)),""))</f>
        <v/>
      </c>
      <c r="M437" s="18">
        <f>IF(AND(ISNUMBER($E437),ISNUMBER($L437),$L437&gt;0),IF(DAY($E437)&gt;DAY(DATE(YEAR($E437),MONTH($E437)+$L437+1,0)),DATE(YEAR($E437),MONTH($E437)+$L437+1,0),DATE(YEAR($E437),MONTH($E437)+$L437,DAY($E437))-1),"")</f>
        <v/>
      </c>
      <c r="N437" s="6">
        <f>IF($B437&amp;$D437&amp;$E437="","",IF($M437="","入力不足",IF($M437&gt;=TODAY(),"期間内の目安","期限切れの目安")))</f>
        <v/>
      </c>
      <c r="O437" s="6">
        <f>IF($D437="","",IF(SUMPRODUCT(--($D$5:$D$1004=$D437))&gt;1,"重複あり",""))</f>
        <v/>
      </c>
      <c r="P437" s="12"/>
    </row>
    <row r="438" spans="1:16">
      <c r="A438" s="15"/>
      <c r="B438" s="11"/>
      <c r="C438" s="16">
        <f>IF($B438="","",IFERROR(INDEX('製品一覧'!$B$5:$B$54,MATCH($B438,'製品一覧'!$A$5:$A$54,0)),"型番が未登録"))</f>
        <v/>
      </c>
      <c r="D438" s="11"/>
      <c r="E438" s="15"/>
      <c r="F438" s="12"/>
      <c r="G438" s="12"/>
      <c r="H438" s="12"/>
      <c r="I438" s="11"/>
      <c r="J438" s="12"/>
      <c r="K438" s="12"/>
      <c r="L438" s="17">
        <f>IF($B438="","",IFERROR(INDEX('製品一覧'!$C$5:$C$54,MATCH($B438,'製品一覧'!$A$5:$A$54,0)),""))</f>
        <v/>
      </c>
      <c r="M438" s="18">
        <f>IF(AND(ISNUMBER($E438),ISNUMBER($L438),$L438&gt;0),IF(DAY($E438)&gt;DAY(DATE(YEAR($E438),MONTH($E438)+$L438+1,0)),DATE(YEAR($E438),MONTH($E438)+$L438+1,0),DATE(YEAR($E438),MONTH($E438)+$L438,DAY($E438))-1),"")</f>
        <v/>
      </c>
      <c r="N438" s="6">
        <f>IF($B438&amp;$D438&amp;$E438="","",IF($M438="","入力不足",IF($M438&gt;=TODAY(),"期間内の目安","期限切れの目安")))</f>
        <v/>
      </c>
      <c r="O438" s="6">
        <f>IF($D438="","",IF(SUMPRODUCT(--($D$5:$D$1004=$D438))&gt;1,"重複あり",""))</f>
        <v/>
      </c>
      <c r="P438" s="12"/>
    </row>
    <row r="439" spans="1:16">
      <c r="A439" s="15"/>
      <c r="B439" s="11"/>
      <c r="C439" s="16">
        <f>IF($B439="","",IFERROR(INDEX('製品一覧'!$B$5:$B$54,MATCH($B439,'製品一覧'!$A$5:$A$54,0)),"型番が未登録"))</f>
        <v/>
      </c>
      <c r="D439" s="11"/>
      <c r="E439" s="15"/>
      <c r="F439" s="12"/>
      <c r="G439" s="12"/>
      <c r="H439" s="12"/>
      <c r="I439" s="11"/>
      <c r="J439" s="12"/>
      <c r="K439" s="12"/>
      <c r="L439" s="17">
        <f>IF($B439="","",IFERROR(INDEX('製品一覧'!$C$5:$C$54,MATCH($B439,'製品一覧'!$A$5:$A$54,0)),""))</f>
        <v/>
      </c>
      <c r="M439" s="18">
        <f>IF(AND(ISNUMBER($E439),ISNUMBER($L439),$L439&gt;0),IF(DAY($E439)&gt;DAY(DATE(YEAR($E439),MONTH($E439)+$L439+1,0)),DATE(YEAR($E439),MONTH($E439)+$L439+1,0),DATE(YEAR($E439),MONTH($E439)+$L439,DAY($E439))-1),"")</f>
        <v/>
      </c>
      <c r="N439" s="6">
        <f>IF($B439&amp;$D439&amp;$E439="","",IF($M439="","入力不足",IF($M439&gt;=TODAY(),"期間内の目安","期限切れの目安")))</f>
        <v/>
      </c>
      <c r="O439" s="6">
        <f>IF($D439="","",IF(SUMPRODUCT(--($D$5:$D$1004=$D439))&gt;1,"重複あり",""))</f>
        <v/>
      </c>
      <c r="P439" s="12"/>
    </row>
    <row r="440" spans="1:16">
      <c r="A440" s="15"/>
      <c r="B440" s="11"/>
      <c r="C440" s="16">
        <f>IF($B440="","",IFERROR(INDEX('製品一覧'!$B$5:$B$54,MATCH($B440,'製品一覧'!$A$5:$A$54,0)),"型番が未登録"))</f>
        <v/>
      </c>
      <c r="D440" s="11"/>
      <c r="E440" s="15"/>
      <c r="F440" s="12"/>
      <c r="G440" s="12"/>
      <c r="H440" s="12"/>
      <c r="I440" s="11"/>
      <c r="J440" s="12"/>
      <c r="K440" s="12"/>
      <c r="L440" s="17">
        <f>IF($B440="","",IFERROR(INDEX('製品一覧'!$C$5:$C$54,MATCH($B440,'製品一覧'!$A$5:$A$54,0)),""))</f>
        <v/>
      </c>
      <c r="M440" s="18">
        <f>IF(AND(ISNUMBER($E440),ISNUMBER($L440),$L440&gt;0),IF(DAY($E440)&gt;DAY(DATE(YEAR($E440),MONTH($E440)+$L440+1,0)),DATE(YEAR($E440),MONTH($E440)+$L440+1,0),DATE(YEAR($E440),MONTH($E440)+$L440,DAY($E440))-1),"")</f>
        <v/>
      </c>
      <c r="N440" s="6">
        <f>IF($B440&amp;$D440&amp;$E440="","",IF($M440="","入力不足",IF($M440&gt;=TODAY(),"期間内の目安","期限切れの目安")))</f>
        <v/>
      </c>
      <c r="O440" s="6">
        <f>IF($D440="","",IF(SUMPRODUCT(--($D$5:$D$1004=$D440))&gt;1,"重複あり",""))</f>
        <v/>
      </c>
      <c r="P440" s="12"/>
    </row>
    <row r="441" spans="1:16">
      <c r="A441" s="15"/>
      <c r="B441" s="11"/>
      <c r="C441" s="16">
        <f>IF($B441="","",IFERROR(INDEX('製品一覧'!$B$5:$B$54,MATCH($B441,'製品一覧'!$A$5:$A$54,0)),"型番が未登録"))</f>
        <v/>
      </c>
      <c r="D441" s="11"/>
      <c r="E441" s="15"/>
      <c r="F441" s="12"/>
      <c r="G441" s="12"/>
      <c r="H441" s="12"/>
      <c r="I441" s="11"/>
      <c r="J441" s="12"/>
      <c r="K441" s="12"/>
      <c r="L441" s="17">
        <f>IF($B441="","",IFERROR(INDEX('製品一覧'!$C$5:$C$54,MATCH($B441,'製品一覧'!$A$5:$A$54,0)),""))</f>
        <v/>
      </c>
      <c r="M441" s="18">
        <f>IF(AND(ISNUMBER($E441),ISNUMBER($L441),$L441&gt;0),IF(DAY($E441)&gt;DAY(DATE(YEAR($E441),MONTH($E441)+$L441+1,0)),DATE(YEAR($E441),MONTH($E441)+$L441+1,0),DATE(YEAR($E441),MONTH($E441)+$L441,DAY($E441))-1),"")</f>
        <v/>
      </c>
      <c r="N441" s="6">
        <f>IF($B441&amp;$D441&amp;$E441="","",IF($M441="","入力不足",IF($M441&gt;=TODAY(),"期間内の目安","期限切れの目安")))</f>
        <v/>
      </c>
      <c r="O441" s="6">
        <f>IF($D441="","",IF(SUMPRODUCT(--($D$5:$D$1004=$D441))&gt;1,"重複あり",""))</f>
        <v/>
      </c>
      <c r="P441" s="12"/>
    </row>
    <row r="442" spans="1:16">
      <c r="A442" s="15"/>
      <c r="B442" s="11"/>
      <c r="C442" s="16">
        <f>IF($B442="","",IFERROR(INDEX('製品一覧'!$B$5:$B$54,MATCH($B442,'製品一覧'!$A$5:$A$54,0)),"型番が未登録"))</f>
        <v/>
      </c>
      <c r="D442" s="11"/>
      <c r="E442" s="15"/>
      <c r="F442" s="12"/>
      <c r="G442" s="12"/>
      <c r="H442" s="12"/>
      <c r="I442" s="11"/>
      <c r="J442" s="12"/>
      <c r="K442" s="12"/>
      <c r="L442" s="17">
        <f>IF($B442="","",IFERROR(INDEX('製品一覧'!$C$5:$C$54,MATCH($B442,'製品一覧'!$A$5:$A$54,0)),""))</f>
        <v/>
      </c>
      <c r="M442" s="18">
        <f>IF(AND(ISNUMBER($E442),ISNUMBER($L442),$L442&gt;0),IF(DAY($E442)&gt;DAY(DATE(YEAR($E442),MONTH($E442)+$L442+1,0)),DATE(YEAR($E442),MONTH($E442)+$L442+1,0),DATE(YEAR($E442),MONTH($E442)+$L442,DAY($E442))-1),"")</f>
        <v/>
      </c>
      <c r="N442" s="6">
        <f>IF($B442&amp;$D442&amp;$E442="","",IF($M442="","入力不足",IF($M442&gt;=TODAY(),"期間内の目安","期限切れの目安")))</f>
        <v/>
      </c>
      <c r="O442" s="6">
        <f>IF($D442="","",IF(SUMPRODUCT(--($D$5:$D$1004=$D442))&gt;1,"重複あり",""))</f>
        <v/>
      </c>
      <c r="P442" s="12"/>
    </row>
    <row r="443" spans="1:16">
      <c r="A443" s="15"/>
      <c r="B443" s="11"/>
      <c r="C443" s="16">
        <f>IF($B443="","",IFERROR(INDEX('製品一覧'!$B$5:$B$54,MATCH($B443,'製品一覧'!$A$5:$A$54,0)),"型番が未登録"))</f>
        <v/>
      </c>
      <c r="D443" s="11"/>
      <c r="E443" s="15"/>
      <c r="F443" s="12"/>
      <c r="G443" s="12"/>
      <c r="H443" s="12"/>
      <c r="I443" s="11"/>
      <c r="J443" s="12"/>
      <c r="K443" s="12"/>
      <c r="L443" s="17">
        <f>IF($B443="","",IFERROR(INDEX('製品一覧'!$C$5:$C$54,MATCH($B443,'製品一覧'!$A$5:$A$54,0)),""))</f>
        <v/>
      </c>
      <c r="M443" s="18">
        <f>IF(AND(ISNUMBER($E443),ISNUMBER($L443),$L443&gt;0),IF(DAY($E443)&gt;DAY(DATE(YEAR($E443),MONTH($E443)+$L443+1,0)),DATE(YEAR($E443),MONTH($E443)+$L443+1,0),DATE(YEAR($E443),MONTH($E443)+$L443,DAY($E443))-1),"")</f>
        <v/>
      </c>
      <c r="N443" s="6">
        <f>IF($B443&amp;$D443&amp;$E443="","",IF($M443="","入力不足",IF($M443&gt;=TODAY(),"期間内の目安","期限切れの目安")))</f>
        <v/>
      </c>
      <c r="O443" s="6">
        <f>IF($D443="","",IF(SUMPRODUCT(--($D$5:$D$1004=$D443))&gt;1,"重複あり",""))</f>
        <v/>
      </c>
      <c r="P443" s="12"/>
    </row>
    <row r="444" spans="1:16">
      <c r="A444" s="15"/>
      <c r="B444" s="11"/>
      <c r="C444" s="16">
        <f>IF($B444="","",IFERROR(INDEX('製品一覧'!$B$5:$B$54,MATCH($B444,'製品一覧'!$A$5:$A$54,0)),"型番が未登録"))</f>
        <v/>
      </c>
      <c r="D444" s="11"/>
      <c r="E444" s="15"/>
      <c r="F444" s="12"/>
      <c r="G444" s="12"/>
      <c r="H444" s="12"/>
      <c r="I444" s="11"/>
      <c r="J444" s="12"/>
      <c r="K444" s="12"/>
      <c r="L444" s="17">
        <f>IF($B444="","",IFERROR(INDEX('製品一覧'!$C$5:$C$54,MATCH($B444,'製品一覧'!$A$5:$A$54,0)),""))</f>
        <v/>
      </c>
      <c r="M444" s="18">
        <f>IF(AND(ISNUMBER($E444),ISNUMBER($L444),$L444&gt;0),IF(DAY($E444)&gt;DAY(DATE(YEAR($E444),MONTH($E444)+$L444+1,0)),DATE(YEAR($E444),MONTH($E444)+$L444+1,0),DATE(YEAR($E444),MONTH($E444)+$L444,DAY($E444))-1),"")</f>
        <v/>
      </c>
      <c r="N444" s="6">
        <f>IF($B444&amp;$D444&amp;$E444="","",IF($M444="","入力不足",IF($M444&gt;=TODAY(),"期間内の目安","期限切れの目安")))</f>
        <v/>
      </c>
      <c r="O444" s="6">
        <f>IF($D444="","",IF(SUMPRODUCT(--($D$5:$D$1004=$D444))&gt;1,"重複あり",""))</f>
        <v/>
      </c>
      <c r="P444" s="12"/>
    </row>
    <row r="445" spans="1:16">
      <c r="A445" s="15"/>
      <c r="B445" s="11"/>
      <c r="C445" s="16">
        <f>IF($B445="","",IFERROR(INDEX('製品一覧'!$B$5:$B$54,MATCH($B445,'製品一覧'!$A$5:$A$54,0)),"型番が未登録"))</f>
        <v/>
      </c>
      <c r="D445" s="11"/>
      <c r="E445" s="15"/>
      <c r="F445" s="12"/>
      <c r="G445" s="12"/>
      <c r="H445" s="12"/>
      <c r="I445" s="11"/>
      <c r="J445" s="12"/>
      <c r="K445" s="12"/>
      <c r="L445" s="17">
        <f>IF($B445="","",IFERROR(INDEX('製品一覧'!$C$5:$C$54,MATCH($B445,'製品一覧'!$A$5:$A$54,0)),""))</f>
        <v/>
      </c>
      <c r="M445" s="18">
        <f>IF(AND(ISNUMBER($E445),ISNUMBER($L445),$L445&gt;0),IF(DAY($E445)&gt;DAY(DATE(YEAR($E445),MONTH($E445)+$L445+1,0)),DATE(YEAR($E445),MONTH($E445)+$L445+1,0),DATE(YEAR($E445),MONTH($E445)+$L445,DAY($E445))-1),"")</f>
        <v/>
      </c>
      <c r="N445" s="6">
        <f>IF($B445&amp;$D445&amp;$E445="","",IF($M445="","入力不足",IF($M445&gt;=TODAY(),"期間内の目安","期限切れの目安")))</f>
        <v/>
      </c>
      <c r="O445" s="6">
        <f>IF($D445="","",IF(SUMPRODUCT(--($D$5:$D$1004=$D445))&gt;1,"重複あり",""))</f>
        <v/>
      </c>
      <c r="P445" s="12"/>
    </row>
    <row r="446" spans="1:16">
      <c r="A446" s="15"/>
      <c r="B446" s="11"/>
      <c r="C446" s="16">
        <f>IF($B446="","",IFERROR(INDEX('製品一覧'!$B$5:$B$54,MATCH($B446,'製品一覧'!$A$5:$A$54,0)),"型番が未登録"))</f>
        <v/>
      </c>
      <c r="D446" s="11"/>
      <c r="E446" s="15"/>
      <c r="F446" s="12"/>
      <c r="G446" s="12"/>
      <c r="H446" s="12"/>
      <c r="I446" s="11"/>
      <c r="J446" s="12"/>
      <c r="K446" s="12"/>
      <c r="L446" s="17">
        <f>IF($B446="","",IFERROR(INDEX('製品一覧'!$C$5:$C$54,MATCH($B446,'製品一覧'!$A$5:$A$54,0)),""))</f>
        <v/>
      </c>
      <c r="M446" s="18">
        <f>IF(AND(ISNUMBER($E446),ISNUMBER($L446),$L446&gt;0),IF(DAY($E446)&gt;DAY(DATE(YEAR($E446),MONTH($E446)+$L446+1,0)),DATE(YEAR($E446),MONTH($E446)+$L446+1,0),DATE(YEAR($E446),MONTH($E446)+$L446,DAY($E446))-1),"")</f>
        <v/>
      </c>
      <c r="N446" s="6">
        <f>IF($B446&amp;$D446&amp;$E446="","",IF($M446="","入力不足",IF($M446&gt;=TODAY(),"期間内の目安","期限切れの目安")))</f>
        <v/>
      </c>
      <c r="O446" s="6">
        <f>IF($D446="","",IF(SUMPRODUCT(--($D$5:$D$1004=$D446))&gt;1,"重複あり",""))</f>
        <v/>
      </c>
      <c r="P446" s="12"/>
    </row>
    <row r="447" spans="1:16">
      <c r="A447" s="15"/>
      <c r="B447" s="11"/>
      <c r="C447" s="16">
        <f>IF($B447="","",IFERROR(INDEX('製品一覧'!$B$5:$B$54,MATCH($B447,'製品一覧'!$A$5:$A$54,0)),"型番が未登録"))</f>
        <v/>
      </c>
      <c r="D447" s="11"/>
      <c r="E447" s="15"/>
      <c r="F447" s="12"/>
      <c r="G447" s="12"/>
      <c r="H447" s="12"/>
      <c r="I447" s="11"/>
      <c r="J447" s="12"/>
      <c r="K447" s="12"/>
      <c r="L447" s="17">
        <f>IF($B447="","",IFERROR(INDEX('製品一覧'!$C$5:$C$54,MATCH($B447,'製品一覧'!$A$5:$A$54,0)),""))</f>
        <v/>
      </c>
      <c r="M447" s="18">
        <f>IF(AND(ISNUMBER($E447),ISNUMBER($L447),$L447&gt;0),IF(DAY($E447)&gt;DAY(DATE(YEAR($E447),MONTH($E447)+$L447+1,0)),DATE(YEAR($E447),MONTH($E447)+$L447+1,0),DATE(YEAR($E447),MONTH($E447)+$L447,DAY($E447))-1),"")</f>
        <v/>
      </c>
      <c r="N447" s="6">
        <f>IF($B447&amp;$D447&amp;$E447="","",IF($M447="","入力不足",IF($M447&gt;=TODAY(),"期間内の目安","期限切れの目安")))</f>
        <v/>
      </c>
      <c r="O447" s="6">
        <f>IF($D447="","",IF(SUMPRODUCT(--($D$5:$D$1004=$D447))&gt;1,"重複あり",""))</f>
        <v/>
      </c>
      <c r="P447" s="12"/>
    </row>
    <row r="448" spans="1:16">
      <c r="A448" s="15"/>
      <c r="B448" s="11"/>
      <c r="C448" s="16">
        <f>IF($B448="","",IFERROR(INDEX('製品一覧'!$B$5:$B$54,MATCH($B448,'製品一覧'!$A$5:$A$54,0)),"型番が未登録"))</f>
        <v/>
      </c>
      <c r="D448" s="11"/>
      <c r="E448" s="15"/>
      <c r="F448" s="12"/>
      <c r="G448" s="12"/>
      <c r="H448" s="12"/>
      <c r="I448" s="11"/>
      <c r="J448" s="12"/>
      <c r="K448" s="12"/>
      <c r="L448" s="17">
        <f>IF($B448="","",IFERROR(INDEX('製品一覧'!$C$5:$C$54,MATCH($B448,'製品一覧'!$A$5:$A$54,0)),""))</f>
        <v/>
      </c>
      <c r="M448" s="18">
        <f>IF(AND(ISNUMBER($E448),ISNUMBER($L448),$L448&gt;0),IF(DAY($E448)&gt;DAY(DATE(YEAR($E448),MONTH($E448)+$L448+1,0)),DATE(YEAR($E448),MONTH($E448)+$L448+1,0),DATE(YEAR($E448),MONTH($E448)+$L448,DAY($E448))-1),"")</f>
        <v/>
      </c>
      <c r="N448" s="6">
        <f>IF($B448&amp;$D448&amp;$E448="","",IF($M448="","入力不足",IF($M448&gt;=TODAY(),"期間内の目安","期限切れの目安")))</f>
        <v/>
      </c>
      <c r="O448" s="6">
        <f>IF($D448="","",IF(SUMPRODUCT(--($D$5:$D$1004=$D448))&gt;1,"重複あり",""))</f>
        <v/>
      </c>
      <c r="P448" s="12"/>
    </row>
    <row r="449" spans="1:16">
      <c r="A449" s="15"/>
      <c r="B449" s="11"/>
      <c r="C449" s="16">
        <f>IF($B449="","",IFERROR(INDEX('製品一覧'!$B$5:$B$54,MATCH($B449,'製品一覧'!$A$5:$A$54,0)),"型番が未登録"))</f>
        <v/>
      </c>
      <c r="D449" s="11"/>
      <c r="E449" s="15"/>
      <c r="F449" s="12"/>
      <c r="G449" s="12"/>
      <c r="H449" s="12"/>
      <c r="I449" s="11"/>
      <c r="J449" s="12"/>
      <c r="K449" s="12"/>
      <c r="L449" s="17">
        <f>IF($B449="","",IFERROR(INDEX('製品一覧'!$C$5:$C$54,MATCH($B449,'製品一覧'!$A$5:$A$54,0)),""))</f>
        <v/>
      </c>
      <c r="M449" s="18">
        <f>IF(AND(ISNUMBER($E449),ISNUMBER($L449),$L449&gt;0),IF(DAY($E449)&gt;DAY(DATE(YEAR($E449),MONTH($E449)+$L449+1,0)),DATE(YEAR($E449),MONTH($E449)+$L449+1,0),DATE(YEAR($E449),MONTH($E449)+$L449,DAY($E449))-1),"")</f>
        <v/>
      </c>
      <c r="N449" s="6">
        <f>IF($B449&amp;$D449&amp;$E449="","",IF($M449="","入力不足",IF($M449&gt;=TODAY(),"期間内の目安","期限切れの目安")))</f>
        <v/>
      </c>
      <c r="O449" s="6">
        <f>IF($D449="","",IF(SUMPRODUCT(--($D$5:$D$1004=$D449))&gt;1,"重複あり",""))</f>
        <v/>
      </c>
      <c r="P449" s="12"/>
    </row>
    <row r="450" spans="1:16">
      <c r="A450" s="15"/>
      <c r="B450" s="11"/>
      <c r="C450" s="16">
        <f>IF($B450="","",IFERROR(INDEX('製品一覧'!$B$5:$B$54,MATCH($B450,'製品一覧'!$A$5:$A$54,0)),"型番が未登録"))</f>
        <v/>
      </c>
      <c r="D450" s="11"/>
      <c r="E450" s="15"/>
      <c r="F450" s="12"/>
      <c r="G450" s="12"/>
      <c r="H450" s="12"/>
      <c r="I450" s="11"/>
      <c r="J450" s="12"/>
      <c r="K450" s="12"/>
      <c r="L450" s="17">
        <f>IF($B450="","",IFERROR(INDEX('製品一覧'!$C$5:$C$54,MATCH($B450,'製品一覧'!$A$5:$A$54,0)),""))</f>
        <v/>
      </c>
      <c r="M450" s="18">
        <f>IF(AND(ISNUMBER($E450),ISNUMBER($L450),$L450&gt;0),IF(DAY($E450)&gt;DAY(DATE(YEAR($E450),MONTH($E450)+$L450+1,0)),DATE(YEAR($E450),MONTH($E450)+$L450+1,0),DATE(YEAR($E450),MONTH($E450)+$L450,DAY($E450))-1),"")</f>
        <v/>
      </c>
      <c r="N450" s="6">
        <f>IF($B450&amp;$D450&amp;$E450="","",IF($M450="","入力不足",IF($M450&gt;=TODAY(),"期間内の目安","期限切れの目安")))</f>
        <v/>
      </c>
      <c r="O450" s="6">
        <f>IF($D450="","",IF(SUMPRODUCT(--($D$5:$D$1004=$D450))&gt;1,"重複あり",""))</f>
        <v/>
      </c>
      <c r="P450" s="12"/>
    </row>
    <row r="451" spans="1:16">
      <c r="A451" s="15"/>
      <c r="B451" s="11"/>
      <c r="C451" s="16">
        <f>IF($B451="","",IFERROR(INDEX('製品一覧'!$B$5:$B$54,MATCH($B451,'製品一覧'!$A$5:$A$54,0)),"型番が未登録"))</f>
        <v/>
      </c>
      <c r="D451" s="11"/>
      <c r="E451" s="15"/>
      <c r="F451" s="12"/>
      <c r="G451" s="12"/>
      <c r="H451" s="12"/>
      <c r="I451" s="11"/>
      <c r="J451" s="12"/>
      <c r="K451" s="12"/>
      <c r="L451" s="17">
        <f>IF($B451="","",IFERROR(INDEX('製品一覧'!$C$5:$C$54,MATCH($B451,'製品一覧'!$A$5:$A$54,0)),""))</f>
        <v/>
      </c>
      <c r="M451" s="18">
        <f>IF(AND(ISNUMBER($E451),ISNUMBER($L451),$L451&gt;0),IF(DAY($E451)&gt;DAY(DATE(YEAR($E451),MONTH($E451)+$L451+1,0)),DATE(YEAR($E451),MONTH($E451)+$L451+1,0),DATE(YEAR($E451),MONTH($E451)+$L451,DAY($E451))-1),"")</f>
        <v/>
      </c>
      <c r="N451" s="6">
        <f>IF($B451&amp;$D451&amp;$E451="","",IF($M451="","入力不足",IF($M451&gt;=TODAY(),"期間内の目安","期限切れの目安")))</f>
        <v/>
      </c>
      <c r="O451" s="6">
        <f>IF($D451="","",IF(SUMPRODUCT(--($D$5:$D$1004=$D451))&gt;1,"重複あり",""))</f>
        <v/>
      </c>
      <c r="P451" s="12"/>
    </row>
    <row r="452" spans="1:16">
      <c r="A452" s="15"/>
      <c r="B452" s="11"/>
      <c r="C452" s="16">
        <f>IF($B452="","",IFERROR(INDEX('製品一覧'!$B$5:$B$54,MATCH($B452,'製品一覧'!$A$5:$A$54,0)),"型番が未登録"))</f>
        <v/>
      </c>
      <c r="D452" s="11"/>
      <c r="E452" s="15"/>
      <c r="F452" s="12"/>
      <c r="G452" s="12"/>
      <c r="H452" s="12"/>
      <c r="I452" s="11"/>
      <c r="J452" s="12"/>
      <c r="K452" s="12"/>
      <c r="L452" s="17">
        <f>IF($B452="","",IFERROR(INDEX('製品一覧'!$C$5:$C$54,MATCH($B452,'製品一覧'!$A$5:$A$54,0)),""))</f>
        <v/>
      </c>
      <c r="M452" s="18">
        <f>IF(AND(ISNUMBER($E452),ISNUMBER($L452),$L452&gt;0),IF(DAY($E452)&gt;DAY(DATE(YEAR($E452),MONTH($E452)+$L452+1,0)),DATE(YEAR($E452),MONTH($E452)+$L452+1,0),DATE(YEAR($E452),MONTH($E452)+$L452,DAY($E452))-1),"")</f>
        <v/>
      </c>
      <c r="N452" s="6">
        <f>IF($B452&amp;$D452&amp;$E452="","",IF($M452="","入力不足",IF($M452&gt;=TODAY(),"期間内の目安","期限切れの目安")))</f>
        <v/>
      </c>
      <c r="O452" s="6">
        <f>IF($D452="","",IF(SUMPRODUCT(--($D$5:$D$1004=$D452))&gt;1,"重複あり",""))</f>
        <v/>
      </c>
      <c r="P452" s="12"/>
    </row>
    <row r="453" spans="1:16">
      <c r="A453" s="15"/>
      <c r="B453" s="11"/>
      <c r="C453" s="16">
        <f>IF($B453="","",IFERROR(INDEX('製品一覧'!$B$5:$B$54,MATCH($B453,'製品一覧'!$A$5:$A$54,0)),"型番が未登録"))</f>
        <v/>
      </c>
      <c r="D453" s="11"/>
      <c r="E453" s="15"/>
      <c r="F453" s="12"/>
      <c r="G453" s="12"/>
      <c r="H453" s="12"/>
      <c r="I453" s="11"/>
      <c r="J453" s="12"/>
      <c r="K453" s="12"/>
      <c r="L453" s="17">
        <f>IF($B453="","",IFERROR(INDEX('製品一覧'!$C$5:$C$54,MATCH($B453,'製品一覧'!$A$5:$A$54,0)),""))</f>
        <v/>
      </c>
      <c r="M453" s="18">
        <f>IF(AND(ISNUMBER($E453),ISNUMBER($L453),$L453&gt;0),IF(DAY($E453)&gt;DAY(DATE(YEAR($E453),MONTH($E453)+$L453+1,0)),DATE(YEAR($E453),MONTH($E453)+$L453+1,0),DATE(YEAR($E453),MONTH($E453)+$L453,DAY($E453))-1),"")</f>
        <v/>
      </c>
      <c r="N453" s="6">
        <f>IF($B453&amp;$D453&amp;$E453="","",IF($M453="","入力不足",IF($M453&gt;=TODAY(),"期間内の目安","期限切れの目安")))</f>
        <v/>
      </c>
      <c r="O453" s="6">
        <f>IF($D453="","",IF(SUMPRODUCT(--($D$5:$D$1004=$D453))&gt;1,"重複あり",""))</f>
        <v/>
      </c>
      <c r="P453" s="12"/>
    </row>
    <row r="454" spans="1:16">
      <c r="A454" s="15"/>
      <c r="B454" s="11"/>
      <c r="C454" s="16">
        <f>IF($B454="","",IFERROR(INDEX('製品一覧'!$B$5:$B$54,MATCH($B454,'製品一覧'!$A$5:$A$54,0)),"型番が未登録"))</f>
        <v/>
      </c>
      <c r="D454" s="11"/>
      <c r="E454" s="15"/>
      <c r="F454" s="12"/>
      <c r="G454" s="12"/>
      <c r="H454" s="12"/>
      <c r="I454" s="11"/>
      <c r="J454" s="12"/>
      <c r="K454" s="12"/>
      <c r="L454" s="17">
        <f>IF($B454="","",IFERROR(INDEX('製品一覧'!$C$5:$C$54,MATCH($B454,'製品一覧'!$A$5:$A$54,0)),""))</f>
        <v/>
      </c>
      <c r="M454" s="18">
        <f>IF(AND(ISNUMBER($E454),ISNUMBER($L454),$L454&gt;0),IF(DAY($E454)&gt;DAY(DATE(YEAR($E454),MONTH($E454)+$L454+1,0)),DATE(YEAR($E454),MONTH($E454)+$L454+1,0),DATE(YEAR($E454),MONTH($E454)+$L454,DAY($E454))-1),"")</f>
        <v/>
      </c>
      <c r="N454" s="6">
        <f>IF($B454&amp;$D454&amp;$E454="","",IF($M454="","入力不足",IF($M454&gt;=TODAY(),"期間内の目安","期限切れの目安")))</f>
        <v/>
      </c>
      <c r="O454" s="6">
        <f>IF($D454="","",IF(SUMPRODUCT(--($D$5:$D$1004=$D454))&gt;1,"重複あり",""))</f>
        <v/>
      </c>
      <c r="P454" s="12"/>
    </row>
    <row r="455" spans="1:16">
      <c r="A455" s="15"/>
      <c r="B455" s="11"/>
      <c r="C455" s="16">
        <f>IF($B455="","",IFERROR(INDEX('製品一覧'!$B$5:$B$54,MATCH($B455,'製品一覧'!$A$5:$A$54,0)),"型番が未登録"))</f>
        <v/>
      </c>
      <c r="D455" s="11"/>
      <c r="E455" s="15"/>
      <c r="F455" s="12"/>
      <c r="G455" s="12"/>
      <c r="H455" s="12"/>
      <c r="I455" s="11"/>
      <c r="J455" s="12"/>
      <c r="K455" s="12"/>
      <c r="L455" s="17">
        <f>IF($B455="","",IFERROR(INDEX('製品一覧'!$C$5:$C$54,MATCH($B455,'製品一覧'!$A$5:$A$54,0)),""))</f>
        <v/>
      </c>
      <c r="M455" s="18">
        <f>IF(AND(ISNUMBER($E455),ISNUMBER($L455),$L455&gt;0),IF(DAY($E455)&gt;DAY(DATE(YEAR($E455),MONTH($E455)+$L455+1,0)),DATE(YEAR($E455),MONTH($E455)+$L455+1,0),DATE(YEAR($E455),MONTH($E455)+$L455,DAY($E455))-1),"")</f>
        <v/>
      </c>
      <c r="N455" s="6">
        <f>IF($B455&amp;$D455&amp;$E455="","",IF($M455="","入力不足",IF($M455&gt;=TODAY(),"期間内の目安","期限切れの目安")))</f>
        <v/>
      </c>
      <c r="O455" s="6">
        <f>IF($D455="","",IF(SUMPRODUCT(--($D$5:$D$1004=$D455))&gt;1,"重複あり",""))</f>
        <v/>
      </c>
      <c r="P455" s="12"/>
    </row>
    <row r="456" spans="1:16">
      <c r="A456" s="15"/>
      <c r="B456" s="11"/>
      <c r="C456" s="16">
        <f>IF($B456="","",IFERROR(INDEX('製品一覧'!$B$5:$B$54,MATCH($B456,'製品一覧'!$A$5:$A$54,0)),"型番が未登録"))</f>
        <v/>
      </c>
      <c r="D456" s="11"/>
      <c r="E456" s="15"/>
      <c r="F456" s="12"/>
      <c r="G456" s="12"/>
      <c r="H456" s="12"/>
      <c r="I456" s="11"/>
      <c r="J456" s="12"/>
      <c r="K456" s="12"/>
      <c r="L456" s="17">
        <f>IF($B456="","",IFERROR(INDEX('製品一覧'!$C$5:$C$54,MATCH($B456,'製品一覧'!$A$5:$A$54,0)),""))</f>
        <v/>
      </c>
      <c r="M456" s="18">
        <f>IF(AND(ISNUMBER($E456),ISNUMBER($L456),$L456&gt;0),IF(DAY($E456)&gt;DAY(DATE(YEAR($E456),MONTH($E456)+$L456+1,0)),DATE(YEAR($E456),MONTH($E456)+$L456+1,0),DATE(YEAR($E456),MONTH($E456)+$L456,DAY($E456))-1),"")</f>
        <v/>
      </c>
      <c r="N456" s="6">
        <f>IF($B456&amp;$D456&amp;$E456="","",IF($M456="","入力不足",IF($M456&gt;=TODAY(),"期間内の目安","期限切れの目安")))</f>
        <v/>
      </c>
      <c r="O456" s="6">
        <f>IF($D456="","",IF(SUMPRODUCT(--($D$5:$D$1004=$D456))&gt;1,"重複あり",""))</f>
        <v/>
      </c>
      <c r="P456" s="12"/>
    </row>
    <row r="457" spans="1:16">
      <c r="A457" s="15"/>
      <c r="B457" s="11"/>
      <c r="C457" s="16">
        <f>IF($B457="","",IFERROR(INDEX('製品一覧'!$B$5:$B$54,MATCH($B457,'製品一覧'!$A$5:$A$54,0)),"型番が未登録"))</f>
        <v/>
      </c>
      <c r="D457" s="11"/>
      <c r="E457" s="15"/>
      <c r="F457" s="12"/>
      <c r="G457" s="12"/>
      <c r="H457" s="12"/>
      <c r="I457" s="11"/>
      <c r="J457" s="12"/>
      <c r="K457" s="12"/>
      <c r="L457" s="17">
        <f>IF($B457="","",IFERROR(INDEX('製品一覧'!$C$5:$C$54,MATCH($B457,'製品一覧'!$A$5:$A$54,0)),""))</f>
        <v/>
      </c>
      <c r="M457" s="18">
        <f>IF(AND(ISNUMBER($E457),ISNUMBER($L457),$L457&gt;0),IF(DAY($E457)&gt;DAY(DATE(YEAR($E457),MONTH($E457)+$L457+1,0)),DATE(YEAR($E457),MONTH($E457)+$L457+1,0),DATE(YEAR($E457),MONTH($E457)+$L457,DAY($E457))-1),"")</f>
        <v/>
      </c>
      <c r="N457" s="6">
        <f>IF($B457&amp;$D457&amp;$E457="","",IF($M457="","入力不足",IF($M457&gt;=TODAY(),"期間内の目安","期限切れの目安")))</f>
        <v/>
      </c>
      <c r="O457" s="6">
        <f>IF($D457="","",IF(SUMPRODUCT(--($D$5:$D$1004=$D457))&gt;1,"重複あり",""))</f>
        <v/>
      </c>
      <c r="P457" s="12"/>
    </row>
    <row r="458" spans="1:16">
      <c r="A458" s="15"/>
      <c r="B458" s="11"/>
      <c r="C458" s="16">
        <f>IF($B458="","",IFERROR(INDEX('製品一覧'!$B$5:$B$54,MATCH($B458,'製品一覧'!$A$5:$A$54,0)),"型番が未登録"))</f>
        <v/>
      </c>
      <c r="D458" s="11"/>
      <c r="E458" s="15"/>
      <c r="F458" s="12"/>
      <c r="G458" s="12"/>
      <c r="H458" s="12"/>
      <c r="I458" s="11"/>
      <c r="J458" s="12"/>
      <c r="K458" s="12"/>
      <c r="L458" s="17">
        <f>IF($B458="","",IFERROR(INDEX('製品一覧'!$C$5:$C$54,MATCH($B458,'製品一覧'!$A$5:$A$54,0)),""))</f>
        <v/>
      </c>
      <c r="M458" s="18">
        <f>IF(AND(ISNUMBER($E458),ISNUMBER($L458),$L458&gt;0),IF(DAY($E458)&gt;DAY(DATE(YEAR($E458),MONTH($E458)+$L458+1,0)),DATE(YEAR($E458),MONTH($E458)+$L458+1,0),DATE(YEAR($E458),MONTH($E458)+$L458,DAY($E458))-1),"")</f>
        <v/>
      </c>
      <c r="N458" s="6">
        <f>IF($B458&amp;$D458&amp;$E458="","",IF($M458="","入力不足",IF($M458&gt;=TODAY(),"期間内の目安","期限切れの目安")))</f>
        <v/>
      </c>
      <c r="O458" s="6">
        <f>IF($D458="","",IF(SUMPRODUCT(--($D$5:$D$1004=$D458))&gt;1,"重複あり",""))</f>
        <v/>
      </c>
      <c r="P458" s="12"/>
    </row>
    <row r="459" spans="1:16">
      <c r="A459" s="15"/>
      <c r="B459" s="11"/>
      <c r="C459" s="16">
        <f>IF($B459="","",IFERROR(INDEX('製品一覧'!$B$5:$B$54,MATCH($B459,'製品一覧'!$A$5:$A$54,0)),"型番が未登録"))</f>
        <v/>
      </c>
      <c r="D459" s="11"/>
      <c r="E459" s="15"/>
      <c r="F459" s="12"/>
      <c r="G459" s="12"/>
      <c r="H459" s="12"/>
      <c r="I459" s="11"/>
      <c r="J459" s="12"/>
      <c r="K459" s="12"/>
      <c r="L459" s="17">
        <f>IF($B459="","",IFERROR(INDEX('製品一覧'!$C$5:$C$54,MATCH($B459,'製品一覧'!$A$5:$A$54,0)),""))</f>
        <v/>
      </c>
      <c r="M459" s="18">
        <f>IF(AND(ISNUMBER($E459),ISNUMBER($L459),$L459&gt;0),IF(DAY($E459)&gt;DAY(DATE(YEAR($E459),MONTH($E459)+$L459+1,0)),DATE(YEAR($E459),MONTH($E459)+$L459+1,0),DATE(YEAR($E459),MONTH($E459)+$L459,DAY($E459))-1),"")</f>
        <v/>
      </c>
      <c r="N459" s="6">
        <f>IF($B459&amp;$D459&amp;$E459="","",IF($M459="","入力不足",IF($M459&gt;=TODAY(),"期間内の目安","期限切れの目安")))</f>
        <v/>
      </c>
      <c r="O459" s="6">
        <f>IF($D459="","",IF(SUMPRODUCT(--($D$5:$D$1004=$D459))&gt;1,"重複あり",""))</f>
        <v/>
      </c>
      <c r="P459" s="12"/>
    </row>
    <row r="460" spans="1:16">
      <c r="A460" s="15"/>
      <c r="B460" s="11"/>
      <c r="C460" s="16">
        <f>IF($B460="","",IFERROR(INDEX('製品一覧'!$B$5:$B$54,MATCH($B460,'製品一覧'!$A$5:$A$54,0)),"型番が未登録"))</f>
        <v/>
      </c>
      <c r="D460" s="11"/>
      <c r="E460" s="15"/>
      <c r="F460" s="12"/>
      <c r="G460" s="12"/>
      <c r="H460" s="12"/>
      <c r="I460" s="11"/>
      <c r="J460" s="12"/>
      <c r="K460" s="12"/>
      <c r="L460" s="17">
        <f>IF($B460="","",IFERROR(INDEX('製品一覧'!$C$5:$C$54,MATCH($B460,'製品一覧'!$A$5:$A$54,0)),""))</f>
        <v/>
      </c>
      <c r="M460" s="18">
        <f>IF(AND(ISNUMBER($E460),ISNUMBER($L460),$L460&gt;0),IF(DAY($E460)&gt;DAY(DATE(YEAR($E460),MONTH($E460)+$L460+1,0)),DATE(YEAR($E460),MONTH($E460)+$L460+1,0),DATE(YEAR($E460),MONTH($E460)+$L460,DAY($E460))-1),"")</f>
        <v/>
      </c>
      <c r="N460" s="6">
        <f>IF($B460&amp;$D460&amp;$E460="","",IF($M460="","入力不足",IF($M460&gt;=TODAY(),"期間内の目安","期限切れの目安")))</f>
        <v/>
      </c>
      <c r="O460" s="6">
        <f>IF($D460="","",IF(SUMPRODUCT(--($D$5:$D$1004=$D460))&gt;1,"重複あり",""))</f>
        <v/>
      </c>
      <c r="P460" s="12"/>
    </row>
    <row r="461" spans="1:16">
      <c r="A461" s="15"/>
      <c r="B461" s="11"/>
      <c r="C461" s="16">
        <f>IF($B461="","",IFERROR(INDEX('製品一覧'!$B$5:$B$54,MATCH($B461,'製品一覧'!$A$5:$A$54,0)),"型番が未登録"))</f>
        <v/>
      </c>
      <c r="D461" s="11"/>
      <c r="E461" s="15"/>
      <c r="F461" s="12"/>
      <c r="G461" s="12"/>
      <c r="H461" s="12"/>
      <c r="I461" s="11"/>
      <c r="J461" s="12"/>
      <c r="K461" s="12"/>
      <c r="L461" s="17">
        <f>IF($B461="","",IFERROR(INDEX('製品一覧'!$C$5:$C$54,MATCH($B461,'製品一覧'!$A$5:$A$54,0)),""))</f>
        <v/>
      </c>
      <c r="M461" s="18">
        <f>IF(AND(ISNUMBER($E461),ISNUMBER($L461),$L461&gt;0),IF(DAY($E461)&gt;DAY(DATE(YEAR($E461),MONTH($E461)+$L461+1,0)),DATE(YEAR($E461),MONTH($E461)+$L461+1,0),DATE(YEAR($E461),MONTH($E461)+$L461,DAY($E461))-1),"")</f>
        <v/>
      </c>
      <c r="N461" s="6">
        <f>IF($B461&amp;$D461&amp;$E461="","",IF($M461="","入力不足",IF($M461&gt;=TODAY(),"期間内の目安","期限切れの目安")))</f>
        <v/>
      </c>
      <c r="O461" s="6">
        <f>IF($D461="","",IF(SUMPRODUCT(--($D$5:$D$1004=$D461))&gt;1,"重複あり",""))</f>
        <v/>
      </c>
      <c r="P461" s="12"/>
    </row>
    <row r="462" spans="1:16">
      <c r="A462" s="15"/>
      <c r="B462" s="11"/>
      <c r="C462" s="16">
        <f>IF($B462="","",IFERROR(INDEX('製品一覧'!$B$5:$B$54,MATCH($B462,'製品一覧'!$A$5:$A$54,0)),"型番が未登録"))</f>
        <v/>
      </c>
      <c r="D462" s="11"/>
      <c r="E462" s="15"/>
      <c r="F462" s="12"/>
      <c r="G462" s="12"/>
      <c r="H462" s="12"/>
      <c r="I462" s="11"/>
      <c r="J462" s="12"/>
      <c r="K462" s="12"/>
      <c r="L462" s="17">
        <f>IF($B462="","",IFERROR(INDEX('製品一覧'!$C$5:$C$54,MATCH($B462,'製品一覧'!$A$5:$A$54,0)),""))</f>
        <v/>
      </c>
      <c r="M462" s="18">
        <f>IF(AND(ISNUMBER($E462),ISNUMBER($L462),$L462&gt;0),IF(DAY($E462)&gt;DAY(DATE(YEAR($E462),MONTH($E462)+$L462+1,0)),DATE(YEAR($E462),MONTH($E462)+$L462+1,0),DATE(YEAR($E462),MONTH($E462)+$L462,DAY($E462))-1),"")</f>
        <v/>
      </c>
      <c r="N462" s="6">
        <f>IF($B462&amp;$D462&amp;$E462="","",IF($M462="","入力不足",IF($M462&gt;=TODAY(),"期間内の目安","期限切れの目安")))</f>
        <v/>
      </c>
      <c r="O462" s="6">
        <f>IF($D462="","",IF(SUMPRODUCT(--($D$5:$D$1004=$D462))&gt;1,"重複あり",""))</f>
        <v/>
      </c>
      <c r="P462" s="12"/>
    </row>
    <row r="463" spans="1:16">
      <c r="A463" s="15"/>
      <c r="B463" s="11"/>
      <c r="C463" s="16">
        <f>IF($B463="","",IFERROR(INDEX('製品一覧'!$B$5:$B$54,MATCH($B463,'製品一覧'!$A$5:$A$54,0)),"型番が未登録"))</f>
        <v/>
      </c>
      <c r="D463" s="11"/>
      <c r="E463" s="15"/>
      <c r="F463" s="12"/>
      <c r="G463" s="12"/>
      <c r="H463" s="12"/>
      <c r="I463" s="11"/>
      <c r="J463" s="12"/>
      <c r="K463" s="12"/>
      <c r="L463" s="17">
        <f>IF($B463="","",IFERROR(INDEX('製品一覧'!$C$5:$C$54,MATCH($B463,'製品一覧'!$A$5:$A$54,0)),""))</f>
        <v/>
      </c>
      <c r="M463" s="18">
        <f>IF(AND(ISNUMBER($E463),ISNUMBER($L463),$L463&gt;0),IF(DAY($E463)&gt;DAY(DATE(YEAR($E463),MONTH($E463)+$L463+1,0)),DATE(YEAR($E463),MONTH($E463)+$L463+1,0),DATE(YEAR($E463),MONTH($E463)+$L463,DAY($E463))-1),"")</f>
        <v/>
      </c>
      <c r="N463" s="6">
        <f>IF($B463&amp;$D463&amp;$E463="","",IF($M463="","入力不足",IF($M463&gt;=TODAY(),"期間内の目安","期限切れの目安")))</f>
        <v/>
      </c>
      <c r="O463" s="6">
        <f>IF($D463="","",IF(SUMPRODUCT(--($D$5:$D$1004=$D463))&gt;1,"重複あり",""))</f>
        <v/>
      </c>
      <c r="P463" s="12"/>
    </row>
    <row r="464" spans="1:16">
      <c r="A464" s="15"/>
      <c r="B464" s="11"/>
      <c r="C464" s="16">
        <f>IF($B464="","",IFERROR(INDEX('製品一覧'!$B$5:$B$54,MATCH($B464,'製品一覧'!$A$5:$A$54,0)),"型番が未登録"))</f>
        <v/>
      </c>
      <c r="D464" s="11"/>
      <c r="E464" s="15"/>
      <c r="F464" s="12"/>
      <c r="G464" s="12"/>
      <c r="H464" s="12"/>
      <c r="I464" s="11"/>
      <c r="J464" s="12"/>
      <c r="K464" s="12"/>
      <c r="L464" s="17">
        <f>IF($B464="","",IFERROR(INDEX('製品一覧'!$C$5:$C$54,MATCH($B464,'製品一覧'!$A$5:$A$54,0)),""))</f>
        <v/>
      </c>
      <c r="M464" s="18">
        <f>IF(AND(ISNUMBER($E464),ISNUMBER($L464),$L464&gt;0),IF(DAY($E464)&gt;DAY(DATE(YEAR($E464),MONTH($E464)+$L464+1,0)),DATE(YEAR($E464),MONTH($E464)+$L464+1,0),DATE(YEAR($E464),MONTH($E464)+$L464,DAY($E464))-1),"")</f>
        <v/>
      </c>
      <c r="N464" s="6">
        <f>IF($B464&amp;$D464&amp;$E464="","",IF($M464="","入力不足",IF($M464&gt;=TODAY(),"期間内の目安","期限切れの目安")))</f>
        <v/>
      </c>
      <c r="O464" s="6">
        <f>IF($D464="","",IF(SUMPRODUCT(--($D$5:$D$1004=$D464))&gt;1,"重複あり",""))</f>
        <v/>
      </c>
      <c r="P464" s="12"/>
    </row>
    <row r="465" spans="1:16">
      <c r="A465" s="15"/>
      <c r="B465" s="11"/>
      <c r="C465" s="16">
        <f>IF($B465="","",IFERROR(INDEX('製品一覧'!$B$5:$B$54,MATCH($B465,'製品一覧'!$A$5:$A$54,0)),"型番が未登録"))</f>
        <v/>
      </c>
      <c r="D465" s="11"/>
      <c r="E465" s="15"/>
      <c r="F465" s="12"/>
      <c r="G465" s="12"/>
      <c r="H465" s="12"/>
      <c r="I465" s="11"/>
      <c r="J465" s="12"/>
      <c r="K465" s="12"/>
      <c r="L465" s="17">
        <f>IF($B465="","",IFERROR(INDEX('製品一覧'!$C$5:$C$54,MATCH($B465,'製品一覧'!$A$5:$A$54,0)),""))</f>
        <v/>
      </c>
      <c r="M465" s="18">
        <f>IF(AND(ISNUMBER($E465),ISNUMBER($L465),$L465&gt;0),IF(DAY($E465)&gt;DAY(DATE(YEAR($E465),MONTH($E465)+$L465+1,0)),DATE(YEAR($E465),MONTH($E465)+$L465+1,0),DATE(YEAR($E465),MONTH($E465)+$L465,DAY($E465))-1),"")</f>
        <v/>
      </c>
      <c r="N465" s="6">
        <f>IF($B465&amp;$D465&amp;$E465="","",IF($M465="","入力不足",IF($M465&gt;=TODAY(),"期間内の目安","期限切れの目安")))</f>
        <v/>
      </c>
      <c r="O465" s="6">
        <f>IF($D465="","",IF(SUMPRODUCT(--($D$5:$D$1004=$D465))&gt;1,"重複あり",""))</f>
        <v/>
      </c>
      <c r="P465" s="12"/>
    </row>
    <row r="466" spans="1:16">
      <c r="A466" s="15"/>
      <c r="B466" s="11"/>
      <c r="C466" s="16">
        <f>IF($B466="","",IFERROR(INDEX('製品一覧'!$B$5:$B$54,MATCH($B466,'製品一覧'!$A$5:$A$54,0)),"型番が未登録"))</f>
        <v/>
      </c>
      <c r="D466" s="11"/>
      <c r="E466" s="15"/>
      <c r="F466" s="12"/>
      <c r="G466" s="12"/>
      <c r="H466" s="12"/>
      <c r="I466" s="11"/>
      <c r="J466" s="12"/>
      <c r="K466" s="12"/>
      <c r="L466" s="17">
        <f>IF($B466="","",IFERROR(INDEX('製品一覧'!$C$5:$C$54,MATCH($B466,'製品一覧'!$A$5:$A$54,0)),""))</f>
        <v/>
      </c>
      <c r="M466" s="18">
        <f>IF(AND(ISNUMBER($E466),ISNUMBER($L466),$L466&gt;0),IF(DAY($E466)&gt;DAY(DATE(YEAR($E466),MONTH($E466)+$L466+1,0)),DATE(YEAR($E466),MONTH($E466)+$L466+1,0),DATE(YEAR($E466),MONTH($E466)+$L466,DAY($E466))-1),"")</f>
        <v/>
      </c>
      <c r="N466" s="6">
        <f>IF($B466&amp;$D466&amp;$E466="","",IF($M466="","入力不足",IF($M466&gt;=TODAY(),"期間内の目安","期限切れの目安")))</f>
        <v/>
      </c>
      <c r="O466" s="6">
        <f>IF($D466="","",IF(SUMPRODUCT(--($D$5:$D$1004=$D466))&gt;1,"重複あり",""))</f>
        <v/>
      </c>
      <c r="P466" s="12"/>
    </row>
    <row r="467" spans="1:16">
      <c r="A467" s="15"/>
      <c r="B467" s="11"/>
      <c r="C467" s="16">
        <f>IF($B467="","",IFERROR(INDEX('製品一覧'!$B$5:$B$54,MATCH($B467,'製品一覧'!$A$5:$A$54,0)),"型番が未登録"))</f>
        <v/>
      </c>
      <c r="D467" s="11"/>
      <c r="E467" s="15"/>
      <c r="F467" s="12"/>
      <c r="G467" s="12"/>
      <c r="H467" s="12"/>
      <c r="I467" s="11"/>
      <c r="J467" s="12"/>
      <c r="K467" s="12"/>
      <c r="L467" s="17">
        <f>IF($B467="","",IFERROR(INDEX('製品一覧'!$C$5:$C$54,MATCH($B467,'製品一覧'!$A$5:$A$54,0)),""))</f>
        <v/>
      </c>
      <c r="M467" s="18">
        <f>IF(AND(ISNUMBER($E467),ISNUMBER($L467),$L467&gt;0),IF(DAY($E467)&gt;DAY(DATE(YEAR($E467),MONTH($E467)+$L467+1,0)),DATE(YEAR($E467),MONTH($E467)+$L467+1,0),DATE(YEAR($E467),MONTH($E467)+$L467,DAY($E467))-1),"")</f>
        <v/>
      </c>
      <c r="N467" s="6">
        <f>IF($B467&amp;$D467&amp;$E467="","",IF($M467="","入力不足",IF($M467&gt;=TODAY(),"期間内の目安","期限切れの目安")))</f>
        <v/>
      </c>
      <c r="O467" s="6">
        <f>IF($D467="","",IF(SUMPRODUCT(--($D$5:$D$1004=$D467))&gt;1,"重複あり",""))</f>
        <v/>
      </c>
      <c r="P467" s="12"/>
    </row>
    <row r="468" spans="1:16">
      <c r="A468" s="15"/>
      <c r="B468" s="11"/>
      <c r="C468" s="16">
        <f>IF($B468="","",IFERROR(INDEX('製品一覧'!$B$5:$B$54,MATCH($B468,'製品一覧'!$A$5:$A$54,0)),"型番が未登録"))</f>
        <v/>
      </c>
      <c r="D468" s="11"/>
      <c r="E468" s="15"/>
      <c r="F468" s="12"/>
      <c r="G468" s="12"/>
      <c r="H468" s="12"/>
      <c r="I468" s="11"/>
      <c r="J468" s="12"/>
      <c r="K468" s="12"/>
      <c r="L468" s="17">
        <f>IF($B468="","",IFERROR(INDEX('製品一覧'!$C$5:$C$54,MATCH($B468,'製品一覧'!$A$5:$A$54,0)),""))</f>
        <v/>
      </c>
      <c r="M468" s="18">
        <f>IF(AND(ISNUMBER($E468),ISNUMBER($L468),$L468&gt;0),IF(DAY($E468)&gt;DAY(DATE(YEAR($E468),MONTH($E468)+$L468+1,0)),DATE(YEAR($E468),MONTH($E468)+$L468+1,0),DATE(YEAR($E468),MONTH($E468)+$L468,DAY($E468))-1),"")</f>
        <v/>
      </c>
      <c r="N468" s="6">
        <f>IF($B468&amp;$D468&amp;$E468="","",IF($M468="","入力不足",IF($M468&gt;=TODAY(),"期間内の目安","期限切れの目安")))</f>
        <v/>
      </c>
      <c r="O468" s="6">
        <f>IF($D468="","",IF(SUMPRODUCT(--($D$5:$D$1004=$D468))&gt;1,"重複あり",""))</f>
        <v/>
      </c>
      <c r="P468" s="12"/>
    </row>
    <row r="469" spans="1:16">
      <c r="A469" s="15"/>
      <c r="B469" s="11"/>
      <c r="C469" s="16">
        <f>IF($B469="","",IFERROR(INDEX('製品一覧'!$B$5:$B$54,MATCH($B469,'製品一覧'!$A$5:$A$54,0)),"型番が未登録"))</f>
        <v/>
      </c>
      <c r="D469" s="11"/>
      <c r="E469" s="15"/>
      <c r="F469" s="12"/>
      <c r="G469" s="12"/>
      <c r="H469" s="12"/>
      <c r="I469" s="11"/>
      <c r="J469" s="12"/>
      <c r="K469" s="12"/>
      <c r="L469" s="17">
        <f>IF($B469="","",IFERROR(INDEX('製品一覧'!$C$5:$C$54,MATCH($B469,'製品一覧'!$A$5:$A$54,0)),""))</f>
        <v/>
      </c>
      <c r="M469" s="18">
        <f>IF(AND(ISNUMBER($E469),ISNUMBER($L469),$L469&gt;0),IF(DAY($E469)&gt;DAY(DATE(YEAR($E469),MONTH($E469)+$L469+1,0)),DATE(YEAR($E469),MONTH($E469)+$L469+1,0),DATE(YEAR($E469),MONTH($E469)+$L469,DAY($E469))-1),"")</f>
        <v/>
      </c>
      <c r="N469" s="6">
        <f>IF($B469&amp;$D469&amp;$E469="","",IF($M469="","入力不足",IF($M469&gt;=TODAY(),"期間内の目安","期限切れの目安")))</f>
        <v/>
      </c>
      <c r="O469" s="6">
        <f>IF($D469="","",IF(SUMPRODUCT(--($D$5:$D$1004=$D469))&gt;1,"重複あり",""))</f>
        <v/>
      </c>
      <c r="P469" s="12"/>
    </row>
    <row r="470" spans="1:16">
      <c r="A470" s="15"/>
      <c r="B470" s="11"/>
      <c r="C470" s="16">
        <f>IF($B470="","",IFERROR(INDEX('製品一覧'!$B$5:$B$54,MATCH($B470,'製品一覧'!$A$5:$A$54,0)),"型番が未登録"))</f>
        <v/>
      </c>
      <c r="D470" s="11"/>
      <c r="E470" s="15"/>
      <c r="F470" s="12"/>
      <c r="G470" s="12"/>
      <c r="H470" s="12"/>
      <c r="I470" s="11"/>
      <c r="J470" s="12"/>
      <c r="K470" s="12"/>
      <c r="L470" s="17">
        <f>IF($B470="","",IFERROR(INDEX('製品一覧'!$C$5:$C$54,MATCH($B470,'製品一覧'!$A$5:$A$54,0)),""))</f>
        <v/>
      </c>
      <c r="M470" s="18">
        <f>IF(AND(ISNUMBER($E470),ISNUMBER($L470),$L470&gt;0),IF(DAY($E470)&gt;DAY(DATE(YEAR($E470),MONTH($E470)+$L470+1,0)),DATE(YEAR($E470),MONTH($E470)+$L470+1,0),DATE(YEAR($E470),MONTH($E470)+$L470,DAY($E470))-1),"")</f>
        <v/>
      </c>
      <c r="N470" s="6">
        <f>IF($B470&amp;$D470&amp;$E470="","",IF($M470="","入力不足",IF($M470&gt;=TODAY(),"期間内の目安","期限切れの目安")))</f>
        <v/>
      </c>
      <c r="O470" s="6">
        <f>IF($D470="","",IF(SUMPRODUCT(--($D$5:$D$1004=$D470))&gt;1,"重複あり",""))</f>
        <v/>
      </c>
      <c r="P470" s="12"/>
    </row>
    <row r="471" spans="1:16">
      <c r="A471" s="15"/>
      <c r="B471" s="11"/>
      <c r="C471" s="16">
        <f>IF($B471="","",IFERROR(INDEX('製品一覧'!$B$5:$B$54,MATCH($B471,'製品一覧'!$A$5:$A$54,0)),"型番が未登録"))</f>
        <v/>
      </c>
      <c r="D471" s="11"/>
      <c r="E471" s="15"/>
      <c r="F471" s="12"/>
      <c r="G471" s="12"/>
      <c r="H471" s="12"/>
      <c r="I471" s="11"/>
      <c r="J471" s="12"/>
      <c r="K471" s="12"/>
      <c r="L471" s="17">
        <f>IF($B471="","",IFERROR(INDEX('製品一覧'!$C$5:$C$54,MATCH($B471,'製品一覧'!$A$5:$A$54,0)),""))</f>
        <v/>
      </c>
      <c r="M471" s="18">
        <f>IF(AND(ISNUMBER($E471),ISNUMBER($L471),$L471&gt;0),IF(DAY($E471)&gt;DAY(DATE(YEAR($E471),MONTH($E471)+$L471+1,0)),DATE(YEAR($E471),MONTH($E471)+$L471+1,0),DATE(YEAR($E471),MONTH($E471)+$L471,DAY($E471))-1),"")</f>
        <v/>
      </c>
      <c r="N471" s="6">
        <f>IF($B471&amp;$D471&amp;$E471="","",IF($M471="","入力不足",IF($M471&gt;=TODAY(),"期間内の目安","期限切れの目安")))</f>
        <v/>
      </c>
      <c r="O471" s="6">
        <f>IF($D471="","",IF(SUMPRODUCT(--($D$5:$D$1004=$D471))&gt;1,"重複あり",""))</f>
        <v/>
      </c>
      <c r="P471" s="12"/>
    </row>
    <row r="472" spans="1:16">
      <c r="A472" s="15"/>
      <c r="B472" s="11"/>
      <c r="C472" s="16">
        <f>IF($B472="","",IFERROR(INDEX('製品一覧'!$B$5:$B$54,MATCH($B472,'製品一覧'!$A$5:$A$54,0)),"型番が未登録"))</f>
        <v/>
      </c>
      <c r="D472" s="11"/>
      <c r="E472" s="15"/>
      <c r="F472" s="12"/>
      <c r="G472" s="12"/>
      <c r="H472" s="12"/>
      <c r="I472" s="11"/>
      <c r="J472" s="12"/>
      <c r="K472" s="12"/>
      <c r="L472" s="17">
        <f>IF($B472="","",IFERROR(INDEX('製品一覧'!$C$5:$C$54,MATCH($B472,'製品一覧'!$A$5:$A$54,0)),""))</f>
        <v/>
      </c>
      <c r="M472" s="18">
        <f>IF(AND(ISNUMBER($E472),ISNUMBER($L472),$L472&gt;0),IF(DAY($E472)&gt;DAY(DATE(YEAR($E472),MONTH($E472)+$L472+1,0)),DATE(YEAR($E472),MONTH($E472)+$L472+1,0),DATE(YEAR($E472),MONTH($E472)+$L472,DAY($E472))-1),"")</f>
        <v/>
      </c>
      <c r="N472" s="6">
        <f>IF($B472&amp;$D472&amp;$E472="","",IF($M472="","入力不足",IF($M472&gt;=TODAY(),"期間内の目安","期限切れの目安")))</f>
        <v/>
      </c>
      <c r="O472" s="6">
        <f>IF($D472="","",IF(SUMPRODUCT(--($D$5:$D$1004=$D472))&gt;1,"重複あり",""))</f>
        <v/>
      </c>
      <c r="P472" s="12"/>
    </row>
    <row r="473" spans="1:16">
      <c r="A473" s="15"/>
      <c r="B473" s="11"/>
      <c r="C473" s="16">
        <f>IF($B473="","",IFERROR(INDEX('製品一覧'!$B$5:$B$54,MATCH($B473,'製品一覧'!$A$5:$A$54,0)),"型番が未登録"))</f>
        <v/>
      </c>
      <c r="D473" s="11"/>
      <c r="E473" s="15"/>
      <c r="F473" s="12"/>
      <c r="G473" s="12"/>
      <c r="H473" s="12"/>
      <c r="I473" s="11"/>
      <c r="J473" s="12"/>
      <c r="K473" s="12"/>
      <c r="L473" s="17">
        <f>IF($B473="","",IFERROR(INDEX('製品一覧'!$C$5:$C$54,MATCH($B473,'製品一覧'!$A$5:$A$54,0)),""))</f>
        <v/>
      </c>
      <c r="M473" s="18">
        <f>IF(AND(ISNUMBER($E473),ISNUMBER($L473),$L473&gt;0),IF(DAY($E473)&gt;DAY(DATE(YEAR($E473),MONTH($E473)+$L473+1,0)),DATE(YEAR($E473),MONTH($E473)+$L473+1,0),DATE(YEAR($E473),MONTH($E473)+$L473,DAY($E473))-1),"")</f>
        <v/>
      </c>
      <c r="N473" s="6">
        <f>IF($B473&amp;$D473&amp;$E473="","",IF($M473="","入力不足",IF($M473&gt;=TODAY(),"期間内の目安","期限切れの目安")))</f>
        <v/>
      </c>
      <c r="O473" s="6">
        <f>IF($D473="","",IF(SUMPRODUCT(--($D$5:$D$1004=$D473))&gt;1,"重複あり",""))</f>
        <v/>
      </c>
      <c r="P473" s="12"/>
    </row>
    <row r="474" spans="1:16">
      <c r="A474" s="15"/>
      <c r="B474" s="11"/>
      <c r="C474" s="16">
        <f>IF($B474="","",IFERROR(INDEX('製品一覧'!$B$5:$B$54,MATCH($B474,'製品一覧'!$A$5:$A$54,0)),"型番が未登録"))</f>
        <v/>
      </c>
      <c r="D474" s="11"/>
      <c r="E474" s="15"/>
      <c r="F474" s="12"/>
      <c r="G474" s="12"/>
      <c r="H474" s="12"/>
      <c r="I474" s="11"/>
      <c r="J474" s="12"/>
      <c r="K474" s="12"/>
      <c r="L474" s="17">
        <f>IF($B474="","",IFERROR(INDEX('製品一覧'!$C$5:$C$54,MATCH($B474,'製品一覧'!$A$5:$A$54,0)),""))</f>
        <v/>
      </c>
      <c r="M474" s="18">
        <f>IF(AND(ISNUMBER($E474),ISNUMBER($L474),$L474&gt;0),IF(DAY($E474)&gt;DAY(DATE(YEAR($E474),MONTH($E474)+$L474+1,0)),DATE(YEAR($E474),MONTH($E474)+$L474+1,0),DATE(YEAR($E474),MONTH($E474)+$L474,DAY($E474))-1),"")</f>
        <v/>
      </c>
      <c r="N474" s="6">
        <f>IF($B474&amp;$D474&amp;$E474="","",IF($M474="","入力不足",IF($M474&gt;=TODAY(),"期間内の目安","期限切れの目安")))</f>
        <v/>
      </c>
      <c r="O474" s="6">
        <f>IF($D474="","",IF(SUMPRODUCT(--($D$5:$D$1004=$D474))&gt;1,"重複あり",""))</f>
        <v/>
      </c>
      <c r="P474" s="12"/>
    </row>
    <row r="475" spans="1:16">
      <c r="A475" s="15"/>
      <c r="B475" s="11"/>
      <c r="C475" s="16">
        <f>IF($B475="","",IFERROR(INDEX('製品一覧'!$B$5:$B$54,MATCH($B475,'製品一覧'!$A$5:$A$54,0)),"型番が未登録"))</f>
        <v/>
      </c>
      <c r="D475" s="11"/>
      <c r="E475" s="15"/>
      <c r="F475" s="12"/>
      <c r="G475" s="12"/>
      <c r="H475" s="12"/>
      <c r="I475" s="11"/>
      <c r="J475" s="12"/>
      <c r="K475" s="12"/>
      <c r="L475" s="17">
        <f>IF($B475="","",IFERROR(INDEX('製品一覧'!$C$5:$C$54,MATCH($B475,'製品一覧'!$A$5:$A$54,0)),""))</f>
        <v/>
      </c>
      <c r="M475" s="18">
        <f>IF(AND(ISNUMBER($E475),ISNUMBER($L475),$L475&gt;0),IF(DAY($E475)&gt;DAY(DATE(YEAR($E475),MONTH($E475)+$L475+1,0)),DATE(YEAR($E475),MONTH($E475)+$L475+1,0),DATE(YEAR($E475),MONTH($E475)+$L475,DAY($E475))-1),"")</f>
        <v/>
      </c>
      <c r="N475" s="6">
        <f>IF($B475&amp;$D475&amp;$E475="","",IF($M475="","入力不足",IF($M475&gt;=TODAY(),"期間内の目安","期限切れの目安")))</f>
        <v/>
      </c>
      <c r="O475" s="6">
        <f>IF($D475="","",IF(SUMPRODUCT(--($D$5:$D$1004=$D475))&gt;1,"重複あり",""))</f>
        <v/>
      </c>
      <c r="P475" s="12"/>
    </row>
    <row r="476" spans="1:16">
      <c r="A476" s="15"/>
      <c r="B476" s="11"/>
      <c r="C476" s="16">
        <f>IF($B476="","",IFERROR(INDEX('製品一覧'!$B$5:$B$54,MATCH($B476,'製品一覧'!$A$5:$A$54,0)),"型番が未登録"))</f>
        <v/>
      </c>
      <c r="D476" s="11"/>
      <c r="E476" s="15"/>
      <c r="F476" s="12"/>
      <c r="G476" s="12"/>
      <c r="H476" s="12"/>
      <c r="I476" s="11"/>
      <c r="J476" s="12"/>
      <c r="K476" s="12"/>
      <c r="L476" s="17">
        <f>IF($B476="","",IFERROR(INDEX('製品一覧'!$C$5:$C$54,MATCH($B476,'製品一覧'!$A$5:$A$54,0)),""))</f>
        <v/>
      </c>
      <c r="M476" s="18">
        <f>IF(AND(ISNUMBER($E476),ISNUMBER($L476),$L476&gt;0),IF(DAY($E476)&gt;DAY(DATE(YEAR($E476),MONTH($E476)+$L476+1,0)),DATE(YEAR($E476),MONTH($E476)+$L476+1,0),DATE(YEAR($E476),MONTH($E476)+$L476,DAY($E476))-1),"")</f>
        <v/>
      </c>
      <c r="N476" s="6">
        <f>IF($B476&amp;$D476&amp;$E476="","",IF($M476="","入力不足",IF($M476&gt;=TODAY(),"期間内の目安","期限切れの目安")))</f>
        <v/>
      </c>
      <c r="O476" s="6">
        <f>IF($D476="","",IF(SUMPRODUCT(--($D$5:$D$1004=$D476))&gt;1,"重複あり",""))</f>
        <v/>
      </c>
      <c r="P476" s="12"/>
    </row>
    <row r="477" spans="1:16">
      <c r="A477" s="15"/>
      <c r="B477" s="11"/>
      <c r="C477" s="16">
        <f>IF($B477="","",IFERROR(INDEX('製品一覧'!$B$5:$B$54,MATCH($B477,'製品一覧'!$A$5:$A$54,0)),"型番が未登録"))</f>
        <v/>
      </c>
      <c r="D477" s="11"/>
      <c r="E477" s="15"/>
      <c r="F477" s="12"/>
      <c r="G477" s="12"/>
      <c r="H477" s="12"/>
      <c r="I477" s="11"/>
      <c r="J477" s="12"/>
      <c r="K477" s="12"/>
      <c r="L477" s="17">
        <f>IF($B477="","",IFERROR(INDEX('製品一覧'!$C$5:$C$54,MATCH($B477,'製品一覧'!$A$5:$A$54,0)),""))</f>
        <v/>
      </c>
      <c r="M477" s="18">
        <f>IF(AND(ISNUMBER($E477),ISNUMBER($L477),$L477&gt;0),IF(DAY($E477)&gt;DAY(DATE(YEAR($E477),MONTH($E477)+$L477+1,0)),DATE(YEAR($E477),MONTH($E477)+$L477+1,0),DATE(YEAR($E477),MONTH($E477)+$L477,DAY($E477))-1),"")</f>
        <v/>
      </c>
      <c r="N477" s="6">
        <f>IF($B477&amp;$D477&amp;$E477="","",IF($M477="","入力不足",IF($M477&gt;=TODAY(),"期間内の目安","期限切れの目安")))</f>
        <v/>
      </c>
      <c r="O477" s="6">
        <f>IF($D477="","",IF(SUMPRODUCT(--($D$5:$D$1004=$D477))&gt;1,"重複あり",""))</f>
        <v/>
      </c>
      <c r="P477" s="12"/>
    </row>
    <row r="478" spans="1:16">
      <c r="A478" s="15"/>
      <c r="B478" s="11"/>
      <c r="C478" s="16">
        <f>IF($B478="","",IFERROR(INDEX('製品一覧'!$B$5:$B$54,MATCH($B478,'製品一覧'!$A$5:$A$54,0)),"型番が未登録"))</f>
        <v/>
      </c>
      <c r="D478" s="11"/>
      <c r="E478" s="15"/>
      <c r="F478" s="12"/>
      <c r="G478" s="12"/>
      <c r="H478" s="12"/>
      <c r="I478" s="11"/>
      <c r="J478" s="12"/>
      <c r="K478" s="12"/>
      <c r="L478" s="17">
        <f>IF($B478="","",IFERROR(INDEX('製品一覧'!$C$5:$C$54,MATCH($B478,'製品一覧'!$A$5:$A$54,0)),""))</f>
        <v/>
      </c>
      <c r="M478" s="18">
        <f>IF(AND(ISNUMBER($E478),ISNUMBER($L478),$L478&gt;0),IF(DAY($E478)&gt;DAY(DATE(YEAR($E478),MONTH($E478)+$L478+1,0)),DATE(YEAR($E478),MONTH($E478)+$L478+1,0),DATE(YEAR($E478),MONTH($E478)+$L478,DAY($E478))-1),"")</f>
        <v/>
      </c>
      <c r="N478" s="6">
        <f>IF($B478&amp;$D478&amp;$E478="","",IF($M478="","入力不足",IF($M478&gt;=TODAY(),"期間内の目安","期限切れの目安")))</f>
        <v/>
      </c>
      <c r="O478" s="6">
        <f>IF($D478="","",IF(SUMPRODUCT(--($D$5:$D$1004=$D478))&gt;1,"重複あり",""))</f>
        <v/>
      </c>
      <c r="P478" s="12"/>
    </row>
    <row r="479" spans="1:16">
      <c r="A479" s="15"/>
      <c r="B479" s="11"/>
      <c r="C479" s="16">
        <f>IF($B479="","",IFERROR(INDEX('製品一覧'!$B$5:$B$54,MATCH($B479,'製品一覧'!$A$5:$A$54,0)),"型番が未登録"))</f>
        <v/>
      </c>
      <c r="D479" s="11"/>
      <c r="E479" s="15"/>
      <c r="F479" s="12"/>
      <c r="G479" s="12"/>
      <c r="H479" s="12"/>
      <c r="I479" s="11"/>
      <c r="J479" s="12"/>
      <c r="K479" s="12"/>
      <c r="L479" s="17">
        <f>IF($B479="","",IFERROR(INDEX('製品一覧'!$C$5:$C$54,MATCH($B479,'製品一覧'!$A$5:$A$54,0)),""))</f>
        <v/>
      </c>
      <c r="M479" s="18">
        <f>IF(AND(ISNUMBER($E479),ISNUMBER($L479),$L479&gt;0),IF(DAY($E479)&gt;DAY(DATE(YEAR($E479),MONTH($E479)+$L479+1,0)),DATE(YEAR($E479),MONTH($E479)+$L479+1,0),DATE(YEAR($E479),MONTH($E479)+$L479,DAY($E479))-1),"")</f>
        <v/>
      </c>
      <c r="N479" s="6">
        <f>IF($B479&amp;$D479&amp;$E479="","",IF($M479="","入力不足",IF($M479&gt;=TODAY(),"期間内の目安","期限切れの目安")))</f>
        <v/>
      </c>
      <c r="O479" s="6">
        <f>IF($D479="","",IF(SUMPRODUCT(--($D$5:$D$1004=$D479))&gt;1,"重複あり",""))</f>
        <v/>
      </c>
      <c r="P479" s="12"/>
    </row>
    <row r="480" spans="1:16">
      <c r="A480" s="15"/>
      <c r="B480" s="11"/>
      <c r="C480" s="16">
        <f>IF($B480="","",IFERROR(INDEX('製品一覧'!$B$5:$B$54,MATCH($B480,'製品一覧'!$A$5:$A$54,0)),"型番が未登録"))</f>
        <v/>
      </c>
      <c r="D480" s="11"/>
      <c r="E480" s="15"/>
      <c r="F480" s="12"/>
      <c r="G480" s="12"/>
      <c r="H480" s="12"/>
      <c r="I480" s="11"/>
      <c r="J480" s="12"/>
      <c r="K480" s="12"/>
      <c r="L480" s="17">
        <f>IF($B480="","",IFERROR(INDEX('製品一覧'!$C$5:$C$54,MATCH($B480,'製品一覧'!$A$5:$A$54,0)),""))</f>
        <v/>
      </c>
      <c r="M480" s="18">
        <f>IF(AND(ISNUMBER($E480),ISNUMBER($L480),$L480&gt;0),IF(DAY($E480)&gt;DAY(DATE(YEAR($E480),MONTH($E480)+$L480+1,0)),DATE(YEAR($E480),MONTH($E480)+$L480+1,0),DATE(YEAR($E480),MONTH($E480)+$L480,DAY($E480))-1),"")</f>
        <v/>
      </c>
      <c r="N480" s="6">
        <f>IF($B480&amp;$D480&amp;$E480="","",IF($M480="","入力不足",IF($M480&gt;=TODAY(),"期間内の目安","期限切れの目安")))</f>
        <v/>
      </c>
      <c r="O480" s="6">
        <f>IF($D480="","",IF(SUMPRODUCT(--($D$5:$D$1004=$D480))&gt;1,"重複あり",""))</f>
        <v/>
      </c>
      <c r="P480" s="12"/>
    </row>
    <row r="481" spans="1:16">
      <c r="A481" s="15"/>
      <c r="B481" s="11"/>
      <c r="C481" s="16">
        <f>IF($B481="","",IFERROR(INDEX('製品一覧'!$B$5:$B$54,MATCH($B481,'製品一覧'!$A$5:$A$54,0)),"型番が未登録"))</f>
        <v/>
      </c>
      <c r="D481" s="11"/>
      <c r="E481" s="15"/>
      <c r="F481" s="12"/>
      <c r="G481" s="12"/>
      <c r="H481" s="12"/>
      <c r="I481" s="11"/>
      <c r="J481" s="12"/>
      <c r="K481" s="12"/>
      <c r="L481" s="17">
        <f>IF($B481="","",IFERROR(INDEX('製品一覧'!$C$5:$C$54,MATCH($B481,'製品一覧'!$A$5:$A$54,0)),""))</f>
        <v/>
      </c>
      <c r="M481" s="18">
        <f>IF(AND(ISNUMBER($E481),ISNUMBER($L481),$L481&gt;0),IF(DAY($E481)&gt;DAY(DATE(YEAR($E481),MONTH($E481)+$L481+1,0)),DATE(YEAR($E481),MONTH($E481)+$L481+1,0),DATE(YEAR($E481),MONTH($E481)+$L481,DAY($E481))-1),"")</f>
        <v/>
      </c>
      <c r="N481" s="6">
        <f>IF($B481&amp;$D481&amp;$E481="","",IF($M481="","入力不足",IF($M481&gt;=TODAY(),"期間内の目安","期限切れの目安")))</f>
        <v/>
      </c>
      <c r="O481" s="6">
        <f>IF($D481="","",IF(SUMPRODUCT(--($D$5:$D$1004=$D481))&gt;1,"重複あり",""))</f>
        <v/>
      </c>
      <c r="P481" s="12"/>
    </row>
    <row r="482" spans="1:16">
      <c r="A482" s="15"/>
      <c r="B482" s="11"/>
      <c r="C482" s="16">
        <f>IF($B482="","",IFERROR(INDEX('製品一覧'!$B$5:$B$54,MATCH($B482,'製品一覧'!$A$5:$A$54,0)),"型番が未登録"))</f>
        <v/>
      </c>
      <c r="D482" s="11"/>
      <c r="E482" s="15"/>
      <c r="F482" s="12"/>
      <c r="G482" s="12"/>
      <c r="H482" s="12"/>
      <c r="I482" s="11"/>
      <c r="J482" s="12"/>
      <c r="K482" s="12"/>
      <c r="L482" s="17">
        <f>IF($B482="","",IFERROR(INDEX('製品一覧'!$C$5:$C$54,MATCH($B482,'製品一覧'!$A$5:$A$54,0)),""))</f>
        <v/>
      </c>
      <c r="M482" s="18">
        <f>IF(AND(ISNUMBER($E482),ISNUMBER($L482),$L482&gt;0),IF(DAY($E482)&gt;DAY(DATE(YEAR($E482),MONTH($E482)+$L482+1,0)),DATE(YEAR($E482),MONTH($E482)+$L482+1,0),DATE(YEAR($E482),MONTH($E482)+$L482,DAY($E482))-1),"")</f>
        <v/>
      </c>
      <c r="N482" s="6">
        <f>IF($B482&amp;$D482&amp;$E482="","",IF($M482="","入力不足",IF($M482&gt;=TODAY(),"期間内の目安","期限切れの目安")))</f>
        <v/>
      </c>
      <c r="O482" s="6">
        <f>IF($D482="","",IF(SUMPRODUCT(--($D$5:$D$1004=$D482))&gt;1,"重複あり",""))</f>
        <v/>
      </c>
      <c r="P482" s="12"/>
    </row>
    <row r="483" spans="1:16">
      <c r="A483" s="15"/>
      <c r="B483" s="11"/>
      <c r="C483" s="16">
        <f>IF($B483="","",IFERROR(INDEX('製品一覧'!$B$5:$B$54,MATCH($B483,'製品一覧'!$A$5:$A$54,0)),"型番が未登録"))</f>
        <v/>
      </c>
      <c r="D483" s="11"/>
      <c r="E483" s="15"/>
      <c r="F483" s="12"/>
      <c r="G483" s="12"/>
      <c r="H483" s="12"/>
      <c r="I483" s="11"/>
      <c r="J483" s="12"/>
      <c r="K483" s="12"/>
      <c r="L483" s="17">
        <f>IF($B483="","",IFERROR(INDEX('製品一覧'!$C$5:$C$54,MATCH($B483,'製品一覧'!$A$5:$A$54,0)),""))</f>
        <v/>
      </c>
      <c r="M483" s="18">
        <f>IF(AND(ISNUMBER($E483),ISNUMBER($L483),$L483&gt;0),IF(DAY($E483)&gt;DAY(DATE(YEAR($E483),MONTH($E483)+$L483+1,0)),DATE(YEAR($E483),MONTH($E483)+$L483+1,0),DATE(YEAR($E483),MONTH($E483)+$L483,DAY($E483))-1),"")</f>
        <v/>
      </c>
      <c r="N483" s="6">
        <f>IF($B483&amp;$D483&amp;$E483="","",IF($M483="","入力不足",IF($M483&gt;=TODAY(),"期間内の目安","期限切れの目安")))</f>
        <v/>
      </c>
      <c r="O483" s="6">
        <f>IF($D483="","",IF(SUMPRODUCT(--($D$5:$D$1004=$D483))&gt;1,"重複あり",""))</f>
        <v/>
      </c>
      <c r="P483" s="12"/>
    </row>
    <row r="484" spans="1:16">
      <c r="A484" s="15"/>
      <c r="B484" s="11"/>
      <c r="C484" s="16">
        <f>IF($B484="","",IFERROR(INDEX('製品一覧'!$B$5:$B$54,MATCH($B484,'製品一覧'!$A$5:$A$54,0)),"型番が未登録"))</f>
        <v/>
      </c>
      <c r="D484" s="11"/>
      <c r="E484" s="15"/>
      <c r="F484" s="12"/>
      <c r="G484" s="12"/>
      <c r="H484" s="12"/>
      <c r="I484" s="11"/>
      <c r="J484" s="12"/>
      <c r="K484" s="12"/>
      <c r="L484" s="17">
        <f>IF($B484="","",IFERROR(INDEX('製品一覧'!$C$5:$C$54,MATCH($B484,'製品一覧'!$A$5:$A$54,0)),""))</f>
        <v/>
      </c>
      <c r="M484" s="18">
        <f>IF(AND(ISNUMBER($E484),ISNUMBER($L484),$L484&gt;0),IF(DAY($E484)&gt;DAY(DATE(YEAR($E484),MONTH($E484)+$L484+1,0)),DATE(YEAR($E484),MONTH($E484)+$L484+1,0),DATE(YEAR($E484),MONTH($E484)+$L484,DAY($E484))-1),"")</f>
        <v/>
      </c>
      <c r="N484" s="6">
        <f>IF($B484&amp;$D484&amp;$E484="","",IF($M484="","入力不足",IF($M484&gt;=TODAY(),"期間内の目安","期限切れの目安")))</f>
        <v/>
      </c>
      <c r="O484" s="6">
        <f>IF($D484="","",IF(SUMPRODUCT(--($D$5:$D$1004=$D484))&gt;1,"重複あり",""))</f>
        <v/>
      </c>
      <c r="P484" s="12"/>
    </row>
    <row r="485" spans="1:16">
      <c r="A485" s="15"/>
      <c r="B485" s="11"/>
      <c r="C485" s="16">
        <f>IF($B485="","",IFERROR(INDEX('製品一覧'!$B$5:$B$54,MATCH($B485,'製品一覧'!$A$5:$A$54,0)),"型番が未登録"))</f>
        <v/>
      </c>
      <c r="D485" s="11"/>
      <c r="E485" s="15"/>
      <c r="F485" s="12"/>
      <c r="G485" s="12"/>
      <c r="H485" s="12"/>
      <c r="I485" s="11"/>
      <c r="J485" s="12"/>
      <c r="K485" s="12"/>
      <c r="L485" s="17">
        <f>IF($B485="","",IFERROR(INDEX('製品一覧'!$C$5:$C$54,MATCH($B485,'製品一覧'!$A$5:$A$54,0)),""))</f>
        <v/>
      </c>
      <c r="M485" s="18">
        <f>IF(AND(ISNUMBER($E485),ISNUMBER($L485),$L485&gt;0),IF(DAY($E485)&gt;DAY(DATE(YEAR($E485),MONTH($E485)+$L485+1,0)),DATE(YEAR($E485),MONTH($E485)+$L485+1,0),DATE(YEAR($E485),MONTH($E485)+$L485,DAY($E485))-1),"")</f>
        <v/>
      </c>
      <c r="N485" s="6">
        <f>IF($B485&amp;$D485&amp;$E485="","",IF($M485="","入力不足",IF($M485&gt;=TODAY(),"期間内の目安","期限切れの目安")))</f>
        <v/>
      </c>
      <c r="O485" s="6">
        <f>IF($D485="","",IF(SUMPRODUCT(--($D$5:$D$1004=$D485))&gt;1,"重複あり",""))</f>
        <v/>
      </c>
      <c r="P485" s="12"/>
    </row>
    <row r="486" spans="1:16">
      <c r="A486" s="15"/>
      <c r="B486" s="11"/>
      <c r="C486" s="16">
        <f>IF($B486="","",IFERROR(INDEX('製品一覧'!$B$5:$B$54,MATCH($B486,'製品一覧'!$A$5:$A$54,0)),"型番が未登録"))</f>
        <v/>
      </c>
      <c r="D486" s="11"/>
      <c r="E486" s="15"/>
      <c r="F486" s="12"/>
      <c r="G486" s="12"/>
      <c r="H486" s="12"/>
      <c r="I486" s="11"/>
      <c r="J486" s="12"/>
      <c r="K486" s="12"/>
      <c r="L486" s="17">
        <f>IF($B486="","",IFERROR(INDEX('製品一覧'!$C$5:$C$54,MATCH($B486,'製品一覧'!$A$5:$A$54,0)),""))</f>
        <v/>
      </c>
      <c r="M486" s="18">
        <f>IF(AND(ISNUMBER($E486),ISNUMBER($L486),$L486&gt;0),IF(DAY($E486)&gt;DAY(DATE(YEAR($E486),MONTH($E486)+$L486+1,0)),DATE(YEAR($E486),MONTH($E486)+$L486+1,0),DATE(YEAR($E486),MONTH($E486)+$L486,DAY($E486))-1),"")</f>
        <v/>
      </c>
      <c r="N486" s="6">
        <f>IF($B486&amp;$D486&amp;$E486="","",IF($M486="","入力不足",IF($M486&gt;=TODAY(),"期間内の目安","期限切れの目安")))</f>
        <v/>
      </c>
      <c r="O486" s="6">
        <f>IF($D486="","",IF(SUMPRODUCT(--($D$5:$D$1004=$D486))&gt;1,"重複あり",""))</f>
        <v/>
      </c>
      <c r="P486" s="12"/>
    </row>
    <row r="487" spans="1:16">
      <c r="A487" s="15"/>
      <c r="B487" s="11"/>
      <c r="C487" s="16">
        <f>IF($B487="","",IFERROR(INDEX('製品一覧'!$B$5:$B$54,MATCH($B487,'製品一覧'!$A$5:$A$54,0)),"型番が未登録"))</f>
        <v/>
      </c>
      <c r="D487" s="11"/>
      <c r="E487" s="15"/>
      <c r="F487" s="12"/>
      <c r="G487" s="12"/>
      <c r="H487" s="12"/>
      <c r="I487" s="11"/>
      <c r="J487" s="12"/>
      <c r="K487" s="12"/>
      <c r="L487" s="17">
        <f>IF($B487="","",IFERROR(INDEX('製品一覧'!$C$5:$C$54,MATCH($B487,'製品一覧'!$A$5:$A$54,0)),""))</f>
        <v/>
      </c>
      <c r="M487" s="18">
        <f>IF(AND(ISNUMBER($E487),ISNUMBER($L487),$L487&gt;0),IF(DAY($E487)&gt;DAY(DATE(YEAR($E487),MONTH($E487)+$L487+1,0)),DATE(YEAR($E487),MONTH($E487)+$L487+1,0),DATE(YEAR($E487),MONTH($E487)+$L487,DAY($E487))-1),"")</f>
        <v/>
      </c>
      <c r="N487" s="6">
        <f>IF($B487&amp;$D487&amp;$E487="","",IF($M487="","入力不足",IF($M487&gt;=TODAY(),"期間内の目安","期限切れの目安")))</f>
        <v/>
      </c>
      <c r="O487" s="6">
        <f>IF($D487="","",IF(SUMPRODUCT(--($D$5:$D$1004=$D487))&gt;1,"重複あり",""))</f>
        <v/>
      </c>
      <c r="P487" s="12"/>
    </row>
    <row r="488" spans="1:16">
      <c r="A488" s="15"/>
      <c r="B488" s="11"/>
      <c r="C488" s="16">
        <f>IF($B488="","",IFERROR(INDEX('製品一覧'!$B$5:$B$54,MATCH($B488,'製品一覧'!$A$5:$A$54,0)),"型番が未登録"))</f>
        <v/>
      </c>
      <c r="D488" s="11"/>
      <c r="E488" s="15"/>
      <c r="F488" s="12"/>
      <c r="G488" s="12"/>
      <c r="H488" s="12"/>
      <c r="I488" s="11"/>
      <c r="J488" s="12"/>
      <c r="K488" s="12"/>
      <c r="L488" s="17">
        <f>IF($B488="","",IFERROR(INDEX('製品一覧'!$C$5:$C$54,MATCH($B488,'製品一覧'!$A$5:$A$54,0)),""))</f>
        <v/>
      </c>
      <c r="M488" s="18">
        <f>IF(AND(ISNUMBER($E488),ISNUMBER($L488),$L488&gt;0),IF(DAY($E488)&gt;DAY(DATE(YEAR($E488),MONTH($E488)+$L488+1,0)),DATE(YEAR($E488),MONTH($E488)+$L488+1,0),DATE(YEAR($E488),MONTH($E488)+$L488,DAY($E488))-1),"")</f>
        <v/>
      </c>
      <c r="N488" s="6">
        <f>IF($B488&amp;$D488&amp;$E488="","",IF($M488="","入力不足",IF($M488&gt;=TODAY(),"期間内の目安","期限切れの目安")))</f>
        <v/>
      </c>
      <c r="O488" s="6">
        <f>IF($D488="","",IF(SUMPRODUCT(--($D$5:$D$1004=$D488))&gt;1,"重複あり",""))</f>
        <v/>
      </c>
      <c r="P488" s="12"/>
    </row>
    <row r="489" spans="1:16">
      <c r="A489" s="15"/>
      <c r="B489" s="11"/>
      <c r="C489" s="16">
        <f>IF($B489="","",IFERROR(INDEX('製品一覧'!$B$5:$B$54,MATCH($B489,'製品一覧'!$A$5:$A$54,0)),"型番が未登録"))</f>
        <v/>
      </c>
      <c r="D489" s="11"/>
      <c r="E489" s="15"/>
      <c r="F489" s="12"/>
      <c r="G489" s="12"/>
      <c r="H489" s="12"/>
      <c r="I489" s="11"/>
      <c r="J489" s="12"/>
      <c r="K489" s="12"/>
      <c r="L489" s="17">
        <f>IF($B489="","",IFERROR(INDEX('製品一覧'!$C$5:$C$54,MATCH($B489,'製品一覧'!$A$5:$A$54,0)),""))</f>
        <v/>
      </c>
      <c r="M489" s="18">
        <f>IF(AND(ISNUMBER($E489),ISNUMBER($L489),$L489&gt;0),IF(DAY($E489)&gt;DAY(DATE(YEAR($E489),MONTH($E489)+$L489+1,0)),DATE(YEAR($E489),MONTH($E489)+$L489+1,0),DATE(YEAR($E489),MONTH($E489)+$L489,DAY($E489))-1),"")</f>
        <v/>
      </c>
      <c r="N489" s="6">
        <f>IF($B489&amp;$D489&amp;$E489="","",IF($M489="","入力不足",IF($M489&gt;=TODAY(),"期間内の目安","期限切れの目安")))</f>
        <v/>
      </c>
      <c r="O489" s="6">
        <f>IF($D489="","",IF(SUMPRODUCT(--($D$5:$D$1004=$D489))&gt;1,"重複あり",""))</f>
        <v/>
      </c>
      <c r="P489" s="12"/>
    </row>
    <row r="490" spans="1:16">
      <c r="A490" s="15"/>
      <c r="B490" s="11"/>
      <c r="C490" s="16">
        <f>IF($B490="","",IFERROR(INDEX('製品一覧'!$B$5:$B$54,MATCH($B490,'製品一覧'!$A$5:$A$54,0)),"型番が未登録"))</f>
        <v/>
      </c>
      <c r="D490" s="11"/>
      <c r="E490" s="15"/>
      <c r="F490" s="12"/>
      <c r="G490" s="12"/>
      <c r="H490" s="12"/>
      <c r="I490" s="11"/>
      <c r="J490" s="12"/>
      <c r="K490" s="12"/>
      <c r="L490" s="17">
        <f>IF($B490="","",IFERROR(INDEX('製品一覧'!$C$5:$C$54,MATCH($B490,'製品一覧'!$A$5:$A$54,0)),""))</f>
        <v/>
      </c>
      <c r="M490" s="18">
        <f>IF(AND(ISNUMBER($E490),ISNUMBER($L490),$L490&gt;0),IF(DAY($E490)&gt;DAY(DATE(YEAR($E490),MONTH($E490)+$L490+1,0)),DATE(YEAR($E490),MONTH($E490)+$L490+1,0),DATE(YEAR($E490),MONTH($E490)+$L490,DAY($E490))-1),"")</f>
        <v/>
      </c>
      <c r="N490" s="6">
        <f>IF($B490&amp;$D490&amp;$E490="","",IF($M490="","入力不足",IF($M490&gt;=TODAY(),"期間内の目安","期限切れの目安")))</f>
        <v/>
      </c>
      <c r="O490" s="6">
        <f>IF($D490="","",IF(SUMPRODUCT(--($D$5:$D$1004=$D490))&gt;1,"重複あり",""))</f>
        <v/>
      </c>
      <c r="P490" s="12"/>
    </row>
    <row r="491" spans="1:16">
      <c r="A491" s="15"/>
      <c r="B491" s="11"/>
      <c r="C491" s="16">
        <f>IF($B491="","",IFERROR(INDEX('製品一覧'!$B$5:$B$54,MATCH($B491,'製品一覧'!$A$5:$A$54,0)),"型番が未登録"))</f>
        <v/>
      </c>
      <c r="D491" s="11"/>
      <c r="E491" s="15"/>
      <c r="F491" s="12"/>
      <c r="G491" s="12"/>
      <c r="H491" s="12"/>
      <c r="I491" s="11"/>
      <c r="J491" s="12"/>
      <c r="K491" s="12"/>
      <c r="L491" s="17">
        <f>IF($B491="","",IFERROR(INDEX('製品一覧'!$C$5:$C$54,MATCH($B491,'製品一覧'!$A$5:$A$54,0)),""))</f>
        <v/>
      </c>
      <c r="M491" s="18">
        <f>IF(AND(ISNUMBER($E491),ISNUMBER($L491),$L491&gt;0),IF(DAY($E491)&gt;DAY(DATE(YEAR($E491),MONTH($E491)+$L491+1,0)),DATE(YEAR($E491),MONTH($E491)+$L491+1,0),DATE(YEAR($E491),MONTH($E491)+$L491,DAY($E491))-1),"")</f>
        <v/>
      </c>
      <c r="N491" s="6">
        <f>IF($B491&amp;$D491&amp;$E491="","",IF($M491="","入力不足",IF($M491&gt;=TODAY(),"期間内の目安","期限切れの目安")))</f>
        <v/>
      </c>
      <c r="O491" s="6">
        <f>IF($D491="","",IF(SUMPRODUCT(--($D$5:$D$1004=$D491))&gt;1,"重複あり",""))</f>
        <v/>
      </c>
      <c r="P491" s="12"/>
    </row>
    <row r="492" spans="1:16">
      <c r="A492" s="15"/>
      <c r="B492" s="11"/>
      <c r="C492" s="16">
        <f>IF($B492="","",IFERROR(INDEX('製品一覧'!$B$5:$B$54,MATCH($B492,'製品一覧'!$A$5:$A$54,0)),"型番が未登録"))</f>
        <v/>
      </c>
      <c r="D492" s="11"/>
      <c r="E492" s="15"/>
      <c r="F492" s="12"/>
      <c r="G492" s="12"/>
      <c r="H492" s="12"/>
      <c r="I492" s="11"/>
      <c r="J492" s="12"/>
      <c r="K492" s="12"/>
      <c r="L492" s="17">
        <f>IF($B492="","",IFERROR(INDEX('製品一覧'!$C$5:$C$54,MATCH($B492,'製品一覧'!$A$5:$A$54,0)),""))</f>
        <v/>
      </c>
      <c r="M492" s="18">
        <f>IF(AND(ISNUMBER($E492),ISNUMBER($L492),$L492&gt;0),IF(DAY($E492)&gt;DAY(DATE(YEAR($E492),MONTH($E492)+$L492+1,0)),DATE(YEAR($E492),MONTH($E492)+$L492+1,0),DATE(YEAR($E492),MONTH($E492)+$L492,DAY($E492))-1),"")</f>
        <v/>
      </c>
      <c r="N492" s="6">
        <f>IF($B492&amp;$D492&amp;$E492="","",IF($M492="","入力不足",IF($M492&gt;=TODAY(),"期間内の目安","期限切れの目安")))</f>
        <v/>
      </c>
      <c r="O492" s="6">
        <f>IF($D492="","",IF(SUMPRODUCT(--($D$5:$D$1004=$D492))&gt;1,"重複あり",""))</f>
        <v/>
      </c>
      <c r="P492" s="12"/>
    </row>
    <row r="493" spans="1:16">
      <c r="A493" s="15"/>
      <c r="B493" s="11"/>
      <c r="C493" s="16">
        <f>IF($B493="","",IFERROR(INDEX('製品一覧'!$B$5:$B$54,MATCH($B493,'製品一覧'!$A$5:$A$54,0)),"型番が未登録"))</f>
        <v/>
      </c>
      <c r="D493" s="11"/>
      <c r="E493" s="15"/>
      <c r="F493" s="12"/>
      <c r="G493" s="12"/>
      <c r="H493" s="12"/>
      <c r="I493" s="11"/>
      <c r="J493" s="12"/>
      <c r="K493" s="12"/>
      <c r="L493" s="17">
        <f>IF($B493="","",IFERROR(INDEX('製品一覧'!$C$5:$C$54,MATCH($B493,'製品一覧'!$A$5:$A$54,0)),""))</f>
        <v/>
      </c>
      <c r="M493" s="18">
        <f>IF(AND(ISNUMBER($E493),ISNUMBER($L493),$L493&gt;0),IF(DAY($E493)&gt;DAY(DATE(YEAR($E493),MONTH($E493)+$L493+1,0)),DATE(YEAR($E493),MONTH($E493)+$L493+1,0),DATE(YEAR($E493),MONTH($E493)+$L493,DAY($E493))-1),"")</f>
        <v/>
      </c>
      <c r="N493" s="6">
        <f>IF($B493&amp;$D493&amp;$E493="","",IF($M493="","入力不足",IF($M493&gt;=TODAY(),"期間内の目安","期限切れの目安")))</f>
        <v/>
      </c>
      <c r="O493" s="6">
        <f>IF($D493="","",IF(SUMPRODUCT(--($D$5:$D$1004=$D493))&gt;1,"重複あり",""))</f>
        <v/>
      </c>
      <c r="P493" s="12"/>
    </row>
    <row r="494" spans="1:16">
      <c r="A494" s="15"/>
      <c r="B494" s="11"/>
      <c r="C494" s="16">
        <f>IF($B494="","",IFERROR(INDEX('製品一覧'!$B$5:$B$54,MATCH($B494,'製品一覧'!$A$5:$A$54,0)),"型番が未登録"))</f>
        <v/>
      </c>
      <c r="D494" s="11"/>
      <c r="E494" s="15"/>
      <c r="F494" s="12"/>
      <c r="G494" s="12"/>
      <c r="H494" s="12"/>
      <c r="I494" s="11"/>
      <c r="J494" s="12"/>
      <c r="K494" s="12"/>
      <c r="L494" s="17">
        <f>IF($B494="","",IFERROR(INDEX('製品一覧'!$C$5:$C$54,MATCH($B494,'製品一覧'!$A$5:$A$54,0)),""))</f>
        <v/>
      </c>
      <c r="M494" s="18">
        <f>IF(AND(ISNUMBER($E494),ISNUMBER($L494),$L494&gt;0),IF(DAY($E494)&gt;DAY(DATE(YEAR($E494),MONTH($E494)+$L494+1,0)),DATE(YEAR($E494),MONTH($E494)+$L494+1,0),DATE(YEAR($E494),MONTH($E494)+$L494,DAY($E494))-1),"")</f>
        <v/>
      </c>
      <c r="N494" s="6">
        <f>IF($B494&amp;$D494&amp;$E494="","",IF($M494="","入力不足",IF($M494&gt;=TODAY(),"期間内の目安","期限切れの目安")))</f>
        <v/>
      </c>
      <c r="O494" s="6">
        <f>IF($D494="","",IF(SUMPRODUCT(--($D$5:$D$1004=$D494))&gt;1,"重複あり",""))</f>
        <v/>
      </c>
      <c r="P494" s="12"/>
    </row>
    <row r="495" spans="1:16">
      <c r="A495" s="15"/>
      <c r="B495" s="11"/>
      <c r="C495" s="16">
        <f>IF($B495="","",IFERROR(INDEX('製品一覧'!$B$5:$B$54,MATCH($B495,'製品一覧'!$A$5:$A$54,0)),"型番が未登録"))</f>
        <v/>
      </c>
      <c r="D495" s="11"/>
      <c r="E495" s="15"/>
      <c r="F495" s="12"/>
      <c r="G495" s="12"/>
      <c r="H495" s="12"/>
      <c r="I495" s="11"/>
      <c r="J495" s="12"/>
      <c r="K495" s="12"/>
      <c r="L495" s="17">
        <f>IF($B495="","",IFERROR(INDEX('製品一覧'!$C$5:$C$54,MATCH($B495,'製品一覧'!$A$5:$A$54,0)),""))</f>
        <v/>
      </c>
      <c r="M495" s="18">
        <f>IF(AND(ISNUMBER($E495),ISNUMBER($L495),$L495&gt;0),IF(DAY($E495)&gt;DAY(DATE(YEAR($E495),MONTH($E495)+$L495+1,0)),DATE(YEAR($E495),MONTH($E495)+$L495+1,0),DATE(YEAR($E495),MONTH($E495)+$L495,DAY($E495))-1),"")</f>
        <v/>
      </c>
      <c r="N495" s="6">
        <f>IF($B495&amp;$D495&amp;$E495="","",IF($M495="","入力不足",IF($M495&gt;=TODAY(),"期間内の目安","期限切れの目安")))</f>
        <v/>
      </c>
      <c r="O495" s="6">
        <f>IF($D495="","",IF(SUMPRODUCT(--($D$5:$D$1004=$D495))&gt;1,"重複あり",""))</f>
        <v/>
      </c>
      <c r="P495" s="12"/>
    </row>
    <row r="496" spans="1:16">
      <c r="A496" s="15"/>
      <c r="B496" s="11"/>
      <c r="C496" s="16">
        <f>IF($B496="","",IFERROR(INDEX('製品一覧'!$B$5:$B$54,MATCH($B496,'製品一覧'!$A$5:$A$54,0)),"型番が未登録"))</f>
        <v/>
      </c>
      <c r="D496" s="11"/>
      <c r="E496" s="15"/>
      <c r="F496" s="12"/>
      <c r="G496" s="12"/>
      <c r="H496" s="12"/>
      <c r="I496" s="11"/>
      <c r="J496" s="12"/>
      <c r="K496" s="12"/>
      <c r="L496" s="17">
        <f>IF($B496="","",IFERROR(INDEX('製品一覧'!$C$5:$C$54,MATCH($B496,'製品一覧'!$A$5:$A$54,0)),""))</f>
        <v/>
      </c>
      <c r="M496" s="18">
        <f>IF(AND(ISNUMBER($E496),ISNUMBER($L496),$L496&gt;0),IF(DAY($E496)&gt;DAY(DATE(YEAR($E496),MONTH($E496)+$L496+1,0)),DATE(YEAR($E496),MONTH($E496)+$L496+1,0),DATE(YEAR($E496),MONTH($E496)+$L496,DAY($E496))-1),"")</f>
        <v/>
      </c>
      <c r="N496" s="6">
        <f>IF($B496&amp;$D496&amp;$E496="","",IF($M496="","入力不足",IF($M496&gt;=TODAY(),"期間内の目安","期限切れの目安")))</f>
        <v/>
      </c>
      <c r="O496" s="6">
        <f>IF($D496="","",IF(SUMPRODUCT(--($D$5:$D$1004=$D496))&gt;1,"重複あり",""))</f>
        <v/>
      </c>
      <c r="P496" s="12"/>
    </row>
    <row r="497" spans="1:16">
      <c r="A497" s="15"/>
      <c r="B497" s="11"/>
      <c r="C497" s="16">
        <f>IF($B497="","",IFERROR(INDEX('製品一覧'!$B$5:$B$54,MATCH($B497,'製品一覧'!$A$5:$A$54,0)),"型番が未登録"))</f>
        <v/>
      </c>
      <c r="D497" s="11"/>
      <c r="E497" s="15"/>
      <c r="F497" s="12"/>
      <c r="G497" s="12"/>
      <c r="H497" s="12"/>
      <c r="I497" s="11"/>
      <c r="J497" s="12"/>
      <c r="K497" s="12"/>
      <c r="L497" s="17">
        <f>IF($B497="","",IFERROR(INDEX('製品一覧'!$C$5:$C$54,MATCH($B497,'製品一覧'!$A$5:$A$54,0)),""))</f>
        <v/>
      </c>
      <c r="M497" s="18">
        <f>IF(AND(ISNUMBER($E497),ISNUMBER($L497),$L497&gt;0),IF(DAY($E497)&gt;DAY(DATE(YEAR($E497),MONTH($E497)+$L497+1,0)),DATE(YEAR($E497),MONTH($E497)+$L497+1,0),DATE(YEAR($E497),MONTH($E497)+$L497,DAY($E497))-1),"")</f>
        <v/>
      </c>
      <c r="N497" s="6">
        <f>IF($B497&amp;$D497&amp;$E497="","",IF($M497="","入力不足",IF($M497&gt;=TODAY(),"期間内の目安","期限切れの目安")))</f>
        <v/>
      </c>
      <c r="O497" s="6">
        <f>IF($D497="","",IF(SUMPRODUCT(--($D$5:$D$1004=$D497))&gt;1,"重複あり",""))</f>
        <v/>
      </c>
      <c r="P497" s="12"/>
    </row>
    <row r="498" spans="1:16">
      <c r="A498" s="15"/>
      <c r="B498" s="11"/>
      <c r="C498" s="16">
        <f>IF($B498="","",IFERROR(INDEX('製品一覧'!$B$5:$B$54,MATCH($B498,'製品一覧'!$A$5:$A$54,0)),"型番が未登録"))</f>
        <v/>
      </c>
      <c r="D498" s="11"/>
      <c r="E498" s="15"/>
      <c r="F498" s="12"/>
      <c r="G498" s="12"/>
      <c r="H498" s="12"/>
      <c r="I498" s="11"/>
      <c r="J498" s="12"/>
      <c r="K498" s="12"/>
      <c r="L498" s="17">
        <f>IF($B498="","",IFERROR(INDEX('製品一覧'!$C$5:$C$54,MATCH($B498,'製品一覧'!$A$5:$A$54,0)),""))</f>
        <v/>
      </c>
      <c r="M498" s="18">
        <f>IF(AND(ISNUMBER($E498),ISNUMBER($L498),$L498&gt;0),IF(DAY($E498)&gt;DAY(DATE(YEAR($E498),MONTH($E498)+$L498+1,0)),DATE(YEAR($E498),MONTH($E498)+$L498+1,0),DATE(YEAR($E498),MONTH($E498)+$L498,DAY($E498))-1),"")</f>
        <v/>
      </c>
      <c r="N498" s="6">
        <f>IF($B498&amp;$D498&amp;$E498="","",IF($M498="","入力不足",IF($M498&gt;=TODAY(),"期間内の目安","期限切れの目安")))</f>
        <v/>
      </c>
      <c r="O498" s="6">
        <f>IF($D498="","",IF(SUMPRODUCT(--($D$5:$D$1004=$D498))&gt;1,"重複あり",""))</f>
        <v/>
      </c>
      <c r="P498" s="12"/>
    </row>
    <row r="499" spans="1:16">
      <c r="A499" s="15"/>
      <c r="B499" s="11"/>
      <c r="C499" s="16">
        <f>IF($B499="","",IFERROR(INDEX('製品一覧'!$B$5:$B$54,MATCH($B499,'製品一覧'!$A$5:$A$54,0)),"型番が未登録"))</f>
        <v/>
      </c>
      <c r="D499" s="11"/>
      <c r="E499" s="15"/>
      <c r="F499" s="12"/>
      <c r="G499" s="12"/>
      <c r="H499" s="12"/>
      <c r="I499" s="11"/>
      <c r="J499" s="12"/>
      <c r="K499" s="12"/>
      <c r="L499" s="17">
        <f>IF($B499="","",IFERROR(INDEX('製品一覧'!$C$5:$C$54,MATCH($B499,'製品一覧'!$A$5:$A$54,0)),""))</f>
        <v/>
      </c>
      <c r="M499" s="18">
        <f>IF(AND(ISNUMBER($E499),ISNUMBER($L499),$L499&gt;0),IF(DAY($E499)&gt;DAY(DATE(YEAR($E499),MONTH($E499)+$L499+1,0)),DATE(YEAR($E499),MONTH($E499)+$L499+1,0),DATE(YEAR($E499),MONTH($E499)+$L499,DAY($E499))-1),"")</f>
        <v/>
      </c>
      <c r="N499" s="6">
        <f>IF($B499&amp;$D499&amp;$E499="","",IF($M499="","入力不足",IF($M499&gt;=TODAY(),"期間内の目安","期限切れの目安")))</f>
        <v/>
      </c>
      <c r="O499" s="6">
        <f>IF($D499="","",IF(SUMPRODUCT(--($D$5:$D$1004=$D499))&gt;1,"重複あり",""))</f>
        <v/>
      </c>
      <c r="P499" s="12"/>
    </row>
    <row r="500" spans="1:16">
      <c r="A500" s="15"/>
      <c r="B500" s="11"/>
      <c r="C500" s="16">
        <f>IF($B500="","",IFERROR(INDEX('製品一覧'!$B$5:$B$54,MATCH($B500,'製品一覧'!$A$5:$A$54,0)),"型番が未登録"))</f>
        <v/>
      </c>
      <c r="D500" s="11"/>
      <c r="E500" s="15"/>
      <c r="F500" s="12"/>
      <c r="G500" s="12"/>
      <c r="H500" s="12"/>
      <c r="I500" s="11"/>
      <c r="J500" s="12"/>
      <c r="K500" s="12"/>
      <c r="L500" s="17">
        <f>IF($B500="","",IFERROR(INDEX('製品一覧'!$C$5:$C$54,MATCH($B500,'製品一覧'!$A$5:$A$54,0)),""))</f>
        <v/>
      </c>
      <c r="M500" s="18">
        <f>IF(AND(ISNUMBER($E500),ISNUMBER($L500),$L500&gt;0),IF(DAY($E500)&gt;DAY(DATE(YEAR($E500),MONTH($E500)+$L500+1,0)),DATE(YEAR($E500),MONTH($E500)+$L500+1,0),DATE(YEAR($E500),MONTH($E500)+$L500,DAY($E500))-1),"")</f>
        <v/>
      </c>
      <c r="N500" s="6">
        <f>IF($B500&amp;$D500&amp;$E500="","",IF($M500="","入力不足",IF($M500&gt;=TODAY(),"期間内の目安","期限切れの目安")))</f>
        <v/>
      </c>
      <c r="O500" s="6">
        <f>IF($D500="","",IF(SUMPRODUCT(--($D$5:$D$1004=$D500))&gt;1,"重複あり",""))</f>
        <v/>
      </c>
      <c r="P500" s="12"/>
    </row>
    <row r="501" spans="1:16">
      <c r="A501" s="15"/>
      <c r="B501" s="11"/>
      <c r="C501" s="16">
        <f>IF($B501="","",IFERROR(INDEX('製品一覧'!$B$5:$B$54,MATCH($B501,'製品一覧'!$A$5:$A$54,0)),"型番が未登録"))</f>
        <v/>
      </c>
      <c r="D501" s="11"/>
      <c r="E501" s="15"/>
      <c r="F501" s="12"/>
      <c r="G501" s="12"/>
      <c r="H501" s="12"/>
      <c r="I501" s="11"/>
      <c r="J501" s="12"/>
      <c r="K501" s="12"/>
      <c r="L501" s="17">
        <f>IF($B501="","",IFERROR(INDEX('製品一覧'!$C$5:$C$54,MATCH($B501,'製品一覧'!$A$5:$A$54,0)),""))</f>
        <v/>
      </c>
      <c r="M501" s="18">
        <f>IF(AND(ISNUMBER($E501),ISNUMBER($L501),$L501&gt;0),IF(DAY($E501)&gt;DAY(DATE(YEAR($E501),MONTH($E501)+$L501+1,0)),DATE(YEAR($E501),MONTH($E501)+$L501+1,0),DATE(YEAR($E501),MONTH($E501)+$L501,DAY($E501))-1),"")</f>
        <v/>
      </c>
      <c r="N501" s="6">
        <f>IF($B501&amp;$D501&amp;$E501="","",IF($M501="","入力不足",IF($M501&gt;=TODAY(),"期間内の目安","期限切れの目安")))</f>
        <v/>
      </c>
      <c r="O501" s="6">
        <f>IF($D501="","",IF(SUMPRODUCT(--($D$5:$D$1004=$D501))&gt;1,"重複あり",""))</f>
        <v/>
      </c>
      <c r="P501" s="12"/>
    </row>
    <row r="502" spans="1:16">
      <c r="A502" s="15"/>
      <c r="B502" s="11"/>
      <c r="C502" s="16">
        <f>IF($B502="","",IFERROR(INDEX('製品一覧'!$B$5:$B$54,MATCH($B502,'製品一覧'!$A$5:$A$54,0)),"型番が未登録"))</f>
        <v/>
      </c>
      <c r="D502" s="11"/>
      <c r="E502" s="15"/>
      <c r="F502" s="12"/>
      <c r="G502" s="12"/>
      <c r="H502" s="12"/>
      <c r="I502" s="11"/>
      <c r="J502" s="12"/>
      <c r="K502" s="12"/>
      <c r="L502" s="17">
        <f>IF($B502="","",IFERROR(INDEX('製品一覧'!$C$5:$C$54,MATCH($B502,'製品一覧'!$A$5:$A$54,0)),""))</f>
        <v/>
      </c>
      <c r="M502" s="18">
        <f>IF(AND(ISNUMBER($E502),ISNUMBER($L502),$L502&gt;0),IF(DAY($E502)&gt;DAY(DATE(YEAR($E502),MONTH($E502)+$L502+1,0)),DATE(YEAR($E502),MONTH($E502)+$L502+1,0),DATE(YEAR($E502),MONTH($E502)+$L502,DAY($E502))-1),"")</f>
        <v/>
      </c>
      <c r="N502" s="6">
        <f>IF($B502&amp;$D502&amp;$E502="","",IF($M502="","入力不足",IF($M502&gt;=TODAY(),"期間内の目安","期限切れの目安")))</f>
        <v/>
      </c>
      <c r="O502" s="6">
        <f>IF($D502="","",IF(SUMPRODUCT(--($D$5:$D$1004=$D502))&gt;1,"重複あり",""))</f>
        <v/>
      </c>
      <c r="P502" s="12"/>
    </row>
    <row r="503" spans="1:16">
      <c r="A503" s="15"/>
      <c r="B503" s="11"/>
      <c r="C503" s="16">
        <f>IF($B503="","",IFERROR(INDEX('製品一覧'!$B$5:$B$54,MATCH($B503,'製品一覧'!$A$5:$A$54,0)),"型番が未登録"))</f>
        <v/>
      </c>
      <c r="D503" s="11"/>
      <c r="E503" s="15"/>
      <c r="F503" s="12"/>
      <c r="G503" s="12"/>
      <c r="H503" s="12"/>
      <c r="I503" s="11"/>
      <c r="J503" s="12"/>
      <c r="K503" s="12"/>
      <c r="L503" s="17">
        <f>IF($B503="","",IFERROR(INDEX('製品一覧'!$C$5:$C$54,MATCH($B503,'製品一覧'!$A$5:$A$54,0)),""))</f>
        <v/>
      </c>
      <c r="M503" s="18">
        <f>IF(AND(ISNUMBER($E503),ISNUMBER($L503),$L503&gt;0),IF(DAY($E503)&gt;DAY(DATE(YEAR($E503),MONTH($E503)+$L503+1,0)),DATE(YEAR($E503),MONTH($E503)+$L503+1,0),DATE(YEAR($E503),MONTH($E503)+$L503,DAY($E503))-1),"")</f>
        <v/>
      </c>
      <c r="N503" s="6">
        <f>IF($B503&amp;$D503&amp;$E503="","",IF($M503="","入力不足",IF($M503&gt;=TODAY(),"期間内の目安","期限切れの目安")))</f>
        <v/>
      </c>
      <c r="O503" s="6">
        <f>IF($D503="","",IF(SUMPRODUCT(--($D$5:$D$1004=$D503))&gt;1,"重複あり",""))</f>
        <v/>
      </c>
      <c r="P503" s="12"/>
    </row>
    <row r="504" spans="1:16">
      <c r="A504" s="15"/>
      <c r="B504" s="11"/>
      <c r="C504" s="16">
        <f>IF($B504="","",IFERROR(INDEX('製品一覧'!$B$5:$B$54,MATCH($B504,'製品一覧'!$A$5:$A$54,0)),"型番が未登録"))</f>
        <v/>
      </c>
      <c r="D504" s="11"/>
      <c r="E504" s="15"/>
      <c r="F504" s="12"/>
      <c r="G504" s="12"/>
      <c r="H504" s="12"/>
      <c r="I504" s="11"/>
      <c r="J504" s="12"/>
      <c r="K504" s="12"/>
      <c r="L504" s="17">
        <f>IF($B504="","",IFERROR(INDEX('製品一覧'!$C$5:$C$54,MATCH($B504,'製品一覧'!$A$5:$A$54,0)),""))</f>
        <v/>
      </c>
      <c r="M504" s="18">
        <f>IF(AND(ISNUMBER($E504),ISNUMBER($L504),$L504&gt;0),IF(DAY($E504)&gt;DAY(DATE(YEAR($E504),MONTH($E504)+$L504+1,0)),DATE(YEAR($E504),MONTH($E504)+$L504+1,0),DATE(YEAR($E504),MONTH($E504)+$L504,DAY($E504))-1),"")</f>
        <v/>
      </c>
      <c r="N504" s="6">
        <f>IF($B504&amp;$D504&amp;$E504="","",IF($M504="","入力不足",IF($M504&gt;=TODAY(),"期間内の目安","期限切れの目安")))</f>
        <v/>
      </c>
      <c r="O504" s="6">
        <f>IF($D504="","",IF(SUMPRODUCT(--($D$5:$D$1004=$D504))&gt;1,"重複あり",""))</f>
        <v/>
      </c>
      <c r="P504" s="12"/>
    </row>
    <row r="505" spans="1:16">
      <c r="A505" s="15"/>
      <c r="B505" s="11"/>
      <c r="C505" s="16">
        <f>IF($B505="","",IFERROR(INDEX('製品一覧'!$B$5:$B$54,MATCH($B505,'製品一覧'!$A$5:$A$54,0)),"型番が未登録"))</f>
        <v/>
      </c>
      <c r="D505" s="11"/>
      <c r="E505" s="15"/>
      <c r="F505" s="12"/>
      <c r="G505" s="12"/>
      <c r="H505" s="12"/>
      <c r="I505" s="11"/>
      <c r="J505" s="12"/>
      <c r="K505" s="12"/>
      <c r="L505" s="17">
        <f>IF($B505="","",IFERROR(INDEX('製品一覧'!$C$5:$C$54,MATCH($B505,'製品一覧'!$A$5:$A$54,0)),""))</f>
        <v/>
      </c>
      <c r="M505" s="18">
        <f>IF(AND(ISNUMBER($E505),ISNUMBER($L505),$L505&gt;0),IF(DAY($E505)&gt;DAY(DATE(YEAR($E505),MONTH($E505)+$L505+1,0)),DATE(YEAR($E505),MONTH($E505)+$L505+1,0),DATE(YEAR($E505),MONTH($E505)+$L505,DAY($E505))-1),"")</f>
        <v/>
      </c>
      <c r="N505" s="6">
        <f>IF($B505&amp;$D505&amp;$E505="","",IF($M505="","入力不足",IF($M505&gt;=TODAY(),"期間内の目安","期限切れの目安")))</f>
        <v/>
      </c>
      <c r="O505" s="6">
        <f>IF($D505="","",IF(SUMPRODUCT(--($D$5:$D$1004=$D505))&gt;1,"重複あり",""))</f>
        <v/>
      </c>
      <c r="P505" s="12"/>
    </row>
    <row r="506" spans="1:16">
      <c r="A506" s="15"/>
      <c r="B506" s="11"/>
      <c r="C506" s="16">
        <f>IF($B506="","",IFERROR(INDEX('製品一覧'!$B$5:$B$54,MATCH($B506,'製品一覧'!$A$5:$A$54,0)),"型番が未登録"))</f>
        <v/>
      </c>
      <c r="D506" s="11"/>
      <c r="E506" s="15"/>
      <c r="F506" s="12"/>
      <c r="G506" s="12"/>
      <c r="H506" s="12"/>
      <c r="I506" s="11"/>
      <c r="J506" s="12"/>
      <c r="K506" s="12"/>
      <c r="L506" s="17">
        <f>IF($B506="","",IFERROR(INDEX('製品一覧'!$C$5:$C$54,MATCH($B506,'製品一覧'!$A$5:$A$54,0)),""))</f>
        <v/>
      </c>
      <c r="M506" s="18">
        <f>IF(AND(ISNUMBER($E506),ISNUMBER($L506),$L506&gt;0),IF(DAY($E506)&gt;DAY(DATE(YEAR($E506),MONTH($E506)+$L506+1,0)),DATE(YEAR($E506),MONTH($E506)+$L506+1,0),DATE(YEAR($E506),MONTH($E506)+$L506,DAY($E506))-1),"")</f>
        <v/>
      </c>
      <c r="N506" s="6">
        <f>IF($B506&amp;$D506&amp;$E506="","",IF($M506="","入力不足",IF($M506&gt;=TODAY(),"期間内の目安","期限切れの目安")))</f>
        <v/>
      </c>
      <c r="O506" s="6">
        <f>IF($D506="","",IF(SUMPRODUCT(--($D$5:$D$1004=$D506))&gt;1,"重複あり",""))</f>
        <v/>
      </c>
      <c r="P506" s="12"/>
    </row>
    <row r="507" spans="1:16">
      <c r="A507" s="15"/>
      <c r="B507" s="11"/>
      <c r="C507" s="16">
        <f>IF($B507="","",IFERROR(INDEX('製品一覧'!$B$5:$B$54,MATCH($B507,'製品一覧'!$A$5:$A$54,0)),"型番が未登録"))</f>
        <v/>
      </c>
      <c r="D507" s="11"/>
      <c r="E507" s="15"/>
      <c r="F507" s="12"/>
      <c r="G507" s="12"/>
      <c r="H507" s="12"/>
      <c r="I507" s="11"/>
      <c r="J507" s="12"/>
      <c r="K507" s="12"/>
      <c r="L507" s="17">
        <f>IF($B507="","",IFERROR(INDEX('製品一覧'!$C$5:$C$54,MATCH($B507,'製品一覧'!$A$5:$A$54,0)),""))</f>
        <v/>
      </c>
      <c r="M507" s="18">
        <f>IF(AND(ISNUMBER($E507),ISNUMBER($L507),$L507&gt;0),IF(DAY($E507)&gt;DAY(DATE(YEAR($E507),MONTH($E507)+$L507+1,0)),DATE(YEAR($E507),MONTH($E507)+$L507+1,0),DATE(YEAR($E507),MONTH($E507)+$L507,DAY($E507))-1),"")</f>
        <v/>
      </c>
      <c r="N507" s="6">
        <f>IF($B507&amp;$D507&amp;$E507="","",IF($M507="","入力不足",IF($M507&gt;=TODAY(),"期間内の目安","期限切れの目安")))</f>
        <v/>
      </c>
      <c r="O507" s="6">
        <f>IF($D507="","",IF(SUMPRODUCT(--($D$5:$D$1004=$D507))&gt;1,"重複あり",""))</f>
        <v/>
      </c>
      <c r="P507" s="12"/>
    </row>
    <row r="508" spans="1:16">
      <c r="A508" s="15"/>
      <c r="B508" s="11"/>
      <c r="C508" s="16">
        <f>IF($B508="","",IFERROR(INDEX('製品一覧'!$B$5:$B$54,MATCH($B508,'製品一覧'!$A$5:$A$54,0)),"型番が未登録"))</f>
        <v/>
      </c>
      <c r="D508" s="11"/>
      <c r="E508" s="15"/>
      <c r="F508" s="12"/>
      <c r="G508" s="12"/>
      <c r="H508" s="12"/>
      <c r="I508" s="11"/>
      <c r="J508" s="12"/>
      <c r="K508" s="12"/>
      <c r="L508" s="17">
        <f>IF($B508="","",IFERROR(INDEX('製品一覧'!$C$5:$C$54,MATCH($B508,'製品一覧'!$A$5:$A$54,0)),""))</f>
        <v/>
      </c>
      <c r="M508" s="18">
        <f>IF(AND(ISNUMBER($E508),ISNUMBER($L508),$L508&gt;0),IF(DAY($E508)&gt;DAY(DATE(YEAR($E508),MONTH($E508)+$L508+1,0)),DATE(YEAR($E508),MONTH($E508)+$L508+1,0),DATE(YEAR($E508),MONTH($E508)+$L508,DAY($E508))-1),"")</f>
        <v/>
      </c>
      <c r="N508" s="6">
        <f>IF($B508&amp;$D508&amp;$E508="","",IF($M508="","入力不足",IF($M508&gt;=TODAY(),"期間内の目安","期限切れの目安")))</f>
        <v/>
      </c>
      <c r="O508" s="6">
        <f>IF($D508="","",IF(SUMPRODUCT(--($D$5:$D$1004=$D508))&gt;1,"重複あり",""))</f>
        <v/>
      </c>
      <c r="P508" s="12"/>
    </row>
    <row r="509" spans="1:16">
      <c r="A509" s="15"/>
      <c r="B509" s="11"/>
      <c r="C509" s="16">
        <f>IF($B509="","",IFERROR(INDEX('製品一覧'!$B$5:$B$54,MATCH($B509,'製品一覧'!$A$5:$A$54,0)),"型番が未登録"))</f>
        <v/>
      </c>
      <c r="D509" s="11"/>
      <c r="E509" s="15"/>
      <c r="F509" s="12"/>
      <c r="G509" s="12"/>
      <c r="H509" s="12"/>
      <c r="I509" s="11"/>
      <c r="J509" s="12"/>
      <c r="K509" s="12"/>
      <c r="L509" s="17">
        <f>IF($B509="","",IFERROR(INDEX('製品一覧'!$C$5:$C$54,MATCH($B509,'製品一覧'!$A$5:$A$54,0)),""))</f>
        <v/>
      </c>
      <c r="M509" s="18">
        <f>IF(AND(ISNUMBER($E509),ISNUMBER($L509),$L509&gt;0),IF(DAY($E509)&gt;DAY(DATE(YEAR($E509),MONTH($E509)+$L509+1,0)),DATE(YEAR($E509),MONTH($E509)+$L509+1,0),DATE(YEAR($E509),MONTH($E509)+$L509,DAY($E509))-1),"")</f>
        <v/>
      </c>
      <c r="N509" s="6">
        <f>IF($B509&amp;$D509&amp;$E509="","",IF($M509="","入力不足",IF($M509&gt;=TODAY(),"期間内の目安","期限切れの目安")))</f>
        <v/>
      </c>
      <c r="O509" s="6">
        <f>IF($D509="","",IF(SUMPRODUCT(--($D$5:$D$1004=$D509))&gt;1,"重複あり",""))</f>
        <v/>
      </c>
      <c r="P509" s="12"/>
    </row>
    <row r="510" spans="1:16">
      <c r="A510" s="15"/>
      <c r="B510" s="11"/>
      <c r="C510" s="16">
        <f>IF($B510="","",IFERROR(INDEX('製品一覧'!$B$5:$B$54,MATCH($B510,'製品一覧'!$A$5:$A$54,0)),"型番が未登録"))</f>
        <v/>
      </c>
      <c r="D510" s="11"/>
      <c r="E510" s="15"/>
      <c r="F510" s="12"/>
      <c r="G510" s="12"/>
      <c r="H510" s="12"/>
      <c r="I510" s="11"/>
      <c r="J510" s="12"/>
      <c r="K510" s="12"/>
      <c r="L510" s="17">
        <f>IF($B510="","",IFERROR(INDEX('製品一覧'!$C$5:$C$54,MATCH($B510,'製品一覧'!$A$5:$A$54,0)),""))</f>
        <v/>
      </c>
      <c r="M510" s="18">
        <f>IF(AND(ISNUMBER($E510),ISNUMBER($L510),$L510&gt;0),IF(DAY($E510)&gt;DAY(DATE(YEAR($E510),MONTH($E510)+$L510+1,0)),DATE(YEAR($E510),MONTH($E510)+$L510+1,0),DATE(YEAR($E510),MONTH($E510)+$L510,DAY($E510))-1),"")</f>
        <v/>
      </c>
      <c r="N510" s="6">
        <f>IF($B510&amp;$D510&amp;$E510="","",IF($M510="","入力不足",IF($M510&gt;=TODAY(),"期間内の目安","期限切れの目安")))</f>
        <v/>
      </c>
      <c r="O510" s="6">
        <f>IF($D510="","",IF(SUMPRODUCT(--($D$5:$D$1004=$D510))&gt;1,"重複あり",""))</f>
        <v/>
      </c>
      <c r="P510" s="12"/>
    </row>
    <row r="511" spans="1:16">
      <c r="A511" s="15"/>
      <c r="B511" s="11"/>
      <c r="C511" s="16">
        <f>IF($B511="","",IFERROR(INDEX('製品一覧'!$B$5:$B$54,MATCH($B511,'製品一覧'!$A$5:$A$54,0)),"型番が未登録"))</f>
        <v/>
      </c>
      <c r="D511" s="11"/>
      <c r="E511" s="15"/>
      <c r="F511" s="12"/>
      <c r="G511" s="12"/>
      <c r="H511" s="12"/>
      <c r="I511" s="11"/>
      <c r="J511" s="12"/>
      <c r="K511" s="12"/>
      <c r="L511" s="17">
        <f>IF($B511="","",IFERROR(INDEX('製品一覧'!$C$5:$C$54,MATCH($B511,'製品一覧'!$A$5:$A$54,0)),""))</f>
        <v/>
      </c>
      <c r="M511" s="18">
        <f>IF(AND(ISNUMBER($E511),ISNUMBER($L511),$L511&gt;0),IF(DAY($E511)&gt;DAY(DATE(YEAR($E511),MONTH($E511)+$L511+1,0)),DATE(YEAR($E511),MONTH($E511)+$L511+1,0),DATE(YEAR($E511),MONTH($E511)+$L511,DAY($E511))-1),"")</f>
        <v/>
      </c>
      <c r="N511" s="6">
        <f>IF($B511&amp;$D511&amp;$E511="","",IF($M511="","入力不足",IF($M511&gt;=TODAY(),"期間内の目安","期限切れの目安")))</f>
        <v/>
      </c>
      <c r="O511" s="6">
        <f>IF($D511="","",IF(SUMPRODUCT(--($D$5:$D$1004=$D511))&gt;1,"重複あり",""))</f>
        <v/>
      </c>
      <c r="P511" s="12"/>
    </row>
    <row r="512" spans="1:16">
      <c r="A512" s="15"/>
      <c r="B512" s="11"/>
      <c r="C512" s="16">
        <f>IF($B512="","",IFERROR(INDEX('製品一覧'!$B$5:$B$54,MATCH($B512,'製品一覧'!$A$5:$A$54,0)),"型番が未登録"))</f>
        <v/>
      </c>
      <c r="D512" s="11"/>
      <c r="E512" s="15"/>
      <c r="F512" s="12"/>
      <c r="G512" s="12"/>
      <c r="H512" s="12"/>
      <c r="I512" s="11"/>
      <c r="J512" s="12"/>
      <c r="K512" s="12"/>
      <c r="L512" s="17">
        <f>IF($B512="","",IFERROR(INDEX('製品一覧'!$C$5:$C$54,MATCH($B512,'製品一覧'!$A$5:$A$54,0)),""))</f>
        <v/>
      </c>
      <c r="M512" s="18">
        <f>IF(AND(ISNUMBER($E512),ISNUMBER($L512),$L512&gt;0),IF(DAY($E512)&gt;DAY(DATE(YEAR($E512),MONTH($E512)+$L512+1,0)),DATE(YEAR($E512),MONTH($E512)+$L512+1,0),DATE(YEAR($E512),MONTH($E512)+$L512,DAY($E512))-1),"")</f>
        <v/>
      </c>
      <c r="N512" s="6">
        <f>IF($B512&amp;$D512&amp;$E512="","",IF($M512="","入力不足",IF($M512&gt;=TODAY(),"期間内の目安","期限切れの目安")))</f>
        <v/>
      </c>
      <c r="O512" s="6">
        <f>IF($D512="","",IF(SUMPRODUCT(--($D$5:$D$1004=$D512))&gt;1,"重複あり",""))</f>
        <v/>
      </c>
      <c r="P512" s="12"/>
    </row>
    <row r="513" spans="1:16">
      <c r="A513" s="15"/>
      <c r="B513" s="11"/>
      <c r="C513" s="16">
        <f>IF($B513="","",IFERROR(INDEX('製品一覧'!$B$5:$B$54,MATCH($B513,'製品一覧'!$A$5:$A$54,0)),"型番が未登録"))</f>
        <v/>
      </c>
      <c r="D513" s="11"/>
      <c r="E513" s="15"/>
      <c r="F513" s="12"/>
      <c r="G513" s="12"/>
      <c r="H513" s="12"/>
      <c r="I513" s="11"/>
      <c r="J513" s="12"/>
      <c r="K513" s="12"/>
      <c r="L513" s="17">
        <f>IF($B513="","",IFERROR(INDEX('製品一覧'!$C$5:$C$54,MATCH($B513,'製品一覧'!$A$5:$A$54,0)),""))</f>
        <v/>
      </c>
      <c r="M513" s="18">
        <f>IF(AND(ISNUMBER($E513),ISNUMBER($L513),$L513&gt;0),IF(DAY($E513)&gt;DAY(DATE(YEAR($E513),MONTH($E513)+$L513+1,0)),DATE(YEAR($E513),MONTH($E513)+$L513+1,0),DATE(YEAR($E513),MONTH($E513)+$L513,DAY($E513))-1),"")</f>
        <v/>
      </c>
      <c r="N513" s="6">
        <f>IF($B513&amp;$D513&amp;$E513="","",IF($M513="","入力不足",IF($M513&gt;=TODAY(),"期間内の目安","期限切れの目安")))</f>
        <v/>
      </c>
      <c r="O513" s="6">
        <f>IF($D513="","",IF(SUMPRODUCT(--($D$5:$D$1004=$D513))&gt;1,"重複あり",""))</f>
        <v/>
      </c>
      <c r="P513" s="12"/>
    </row>
    <row r="514" spans="1:16">
      <c r="A514" s="15"/>
      <c r="B514" s="11"/>
      <c r="C514" s="16">
        <f>IF($B514="","",IFERROR(INDEX('製品一覧'!$B$5:$B$54,MATCH($B514,'製品一覧'!$A$5:$A$54,0)),"型番が未登録"))</f>
        <v/>
      </c>
      <c r="D514" s="11"/>
      <c r="E514" s="15"/>
      <c r="F514" s="12"/>
      <c r="G514" s="12"/>
      <c r="H514" s="12"/>
      <c r="I514" s="11"/>
      <c r="J514" s="12"/>
      <c r="K514" s="12"/>
      <c r="L514" s="17">
        <f>IF($B514="","",IFERROR(INDEX('製品一覧'!$C$5:$C$54,MATCH($B514,'製品一覧'!$A$5:$A$54,0)),""))</f>
        <v/>
      </c>
      <c r="M514" s="18">
        <f>IF(AND(ISNUMBER($E514),ISNUMBER($L514),$L514&gt;0),IF(DAY($E514)&gt;DAY(DATE(YEAR($E514),MONTH($E514)+$L514+1,0)),DATE(YEAR($E514),MONTH($E514)+$L514+1,0),DATE(YEAR($E514),MONTH($E514)+$L514,DAY($E514))-1),"")</f>
        <v/>
      </c>
      <c r="N514" s="6">
        <f>IF($B514&amp;$D514&amp;$E514="","",IF($M514="","入力不足",IF($M514&gt;=TODAY(),"期間内の目安","期限切れの目安")))</f>
        <v/>
      </c>
      <c r="O514" s="6">
        <f>IF($D514="","",IF(SUMPRODUCT(--($D$5:$D$1004=$D514))&gt;1,"重複あり",""))</f>
        <v/>
      </c>
      <c r="P514" s="12"/>
    </row>
    <row r="515" spans="1:16">
      <c r="A515" s="15"/>
      <c r="B515" s="11"/>
      <c r="C515" s="16">
        <f>IF($B515="","",IFERROR(INDEX('製品一覧'!$B$5:$B$54,MATCH($B515,'製品一覧'!$A$5:$A$54,0)),"型番が未登録"))</f>
        <v/>
      </c>
      <c r="D515" s="11"/>
      <c r="E515" s="15"/>
      <c r="F515" s="12"/>
      <c r="G515" s="12"/>
      <c r="H515" s="12"/>
      <c r="I515" s="11"/>
      <c r="J515" s="12"/>
      <c r="K515" s="12"/>
      <c r="L515" s="17">
        <f>IF($B515="","",IFERROR(INDEX('製品一覧'!$C$5:$C$54,MATCH($B515,'製品一覧'!$A$5:$A$54,0)),""))</f>
        <v/>
      </c>
      <c r="M515" s="18">
        <f>IF(AND(ISNUMBER($E515),ISNUMBER($L515),$L515&gt;0),IF(DAY($E515)&gt;DAY(DATE(YEAR($E515),MONTH($E515)+$L515+1,0)),DATE(YEAR($E515),MONTH($E515)+$L515+1,0),DATE(YEAR($E515),MONTH($E515)+$L515,DAY($E515))-1),"")</f>
        <v/>
      </c>
      <c r="N515" s="6">
        <f>IF($B515&amp;$D515&amp;$E515="","",IF($M515="","入力不足",IF($M515&gt;=TODAY(),"期間内の目安","期限切れの目安")))</f>
        <v/>
      </c>
      <c r="O515" s="6">
        <f>IF($D515="","",IF(SUMPRODUCT(--($D$5:$D$1004=$D515))&gt;1,"重複あり",""))</f>
        <v/>
      </c>
      <c r="P515" s="12"/>
    </row>
    <row r="516" spans="1:16">
      <c r="A516" s="15"/>
      <c r="B516" s="11"/>
      <c r="C516" s="16">
        <f>IF($B516="","",IFERROR(INDEX('製品一覧'!$B$5:$B$54,MATCH($B516,'製品一覧'!$A$5:$A$54,0)),"型番が未登録"))</f>
        <v/>
      </c>
      <c r="D516" s="11"/>
      <c r="E516" s="15"/>
      <c r="F516" s="12"/>
      <c r="G516" s="12"/>
      <c r="H516" s="12"/>
      <c r="I516" s="11"/>
      <c r="J516" s="12"/>
      <c r="K516" s="12"/>
      <c r="L516" s="17">
        <f>IF($B516="","",IFERROR(INDEX('製品一覧'!$C$5:$C$54,MATCH($B516,'製品一覧'!$A$5:$A$54,0)),""))</f>
        <v/>
      </c>
      <c r="M516" s="18">
        <f>IF(AND(ISNUMBER($E516),ISNUMBER($L516),$L516&gt;0),IF(DAY($E516)&gt;DAY(DATE(YEAR($E516),MONTH($E516)+$L516+1,0)),DATE(YEAR($E516),MONTH($E516)+$L516+1,0),DATE(YEAR($E516),MONTH($E516)+$L516,DAY($E516))-1),"")</f>
        <v/>
      </c>
      <c r="N516" s="6">
        <f>IF($B516&amp;$D516&amp;$E516="","",IF($M516="","入力不足",IF($M516&gt;=TODAY(),"期間内の目安","期限切れの目安")))</f>
        <v/>
      </c>
      <c r="O516" s="6">
        <f>IF($D516="","",IF(SUMPRODUCT(--($D$5:$D$1004=$D516))&gt;1,"重複あり",""))</f>
        <v/>
      </c>
      <c r="P516" s="12"/>
    </row>
    <row r="517" spans="1:16">
      <c r="A517" s="15"/>
      <c r="B517" s="11"/>
      <c r="C517" s="16">
        <f>IF($B517="","",IFERROR(INDEX('製品一覧'!$B$5:$B$54,MATCH($B517,'製品一覧'!$A$5:$A$54,0)),"型番が未登録"))</f>
        <v/>
      </c>
      <c r="D517" s="11"/>
      <c r="E517" s="15"/>
      <c r="F517" s="12"/>
      <c r="G517" s="12"/>
      <c r="H517" s="12"/>
      <c r="I517" s="11"/>
      <c r="J517" s="12"/>
      <c r="K517" s="12"/>
      <c r="L517" s="17">
        <f>IF($B517="","",IFERROR(INDEX('製品一覧'!$C$5:$C$54,MATCH($B517,'製品一覧'!$A$5:$A$54,0)),""))</f>
        <v/>
      </c>
      <c r="M517" s="18">
        <f>IF(AND(ISNUMBER($E517),ISNUMBER($L517),$L517&gt;0),IF(DAY($E517)&gt;DAY(DATE(YEAR($E517),MONTH($E517)+$L517+1,0)),DATE(YEAR($E517),MONTH($E517)+$L517+1,0),DATE(YEAR($E517),MONTH($E517)+$L517,DAY($E517))-1),"")</f>
        <v/>
      </c>
      <c r="N517" s="6">
        <f>IF($B517&amp;$D517&amp;$E517="","",IF($M517="","入力不足",IF($M517&gt;=TODAY(),"期間内の目安","期限切れの目安")))</f>
        <v/>
      </c>
      <c r="O517" s="6">
        <f>IF($D517="","",IF(SUMPRODUCT(--($D$5:$D$1004=$D517))&gt;1,"重複あり",""))</f>
        <v/>
      </c>
      <c r="P517" s="12"/>
    </row>
    <row r="518" spans="1:16">
      <c r="A518" s="15"/>
      <c r="B518" s="11"/>
      <c r="C518" s="16">
        <f>IF($B518="","",IFERROR(INDEX('製品一覧'!$B$5:$B$54,MATCH($B518,'製品一覧'!$A$5:$A$54,0)),"型番が未登録"))</f>
        <v/>
      </c>
      <c r="D518" s="11"/>
      <c r="E518" s="15"/>
      <c r="F518" s="12"/>
      <c r="G518" s="12"/>
      <c r="H518" s="12"/>
      <c r="I518" s="11"/>
      <c r="J518" s="12"/>
      <c r="K518" s="12"/>
      <c r="L518" s="17">
        <f>IF($B518="","",IFERROR(INDEX('製品一覧'!$C$5:$C$54,MATCH($B518,'製品一覧'!$A$5:$A$54,0)),""))</f>
        <v/>
      </c>
      <c r="M518" s="18">
        <f>IF(AND(ISNUMBER($E518),ISNUMBER($L518),$L518&gt;0),IF(DAY($E518)&gt;DAY(DATE(YEAR($E518),MONTH($E518)+$L518+1,0)),DATE(YEAR($E518),MONTH($E518)+$L518+1,0),DATE(YEAR($E518),MONTH($E518)+$L518,DAY($E518))-1),"")</f>
        <v/>
      </c>
      <c r="N518" s="6">
        <f>IF($B518&amp;$D518&amp;$E518="","",IF($M518="","入力不足",IF($M518&gt;=TODAY(),"期間内の目安","期限切れの目安")))</f>
        <v/>
      </c>
      <c r="O518" s="6">
        <f>IF($D518="","",IF(SUMPRODUCT(--($D$5:$D$1004=$D518))&gt;1,"重複あり",""))</f>
        <v/>
      </c>
      <c r="P518" s="12"/>
    </row>
    <row r="519" spans="1:16">
      <c r="A519" s="15"/>
      <c r="B519" s="11"/>
      <c r="C519" s="16">
        <f>IF($B519="","",IFERROR(INDEX('製品一覧'!$B$5:$B$54,MATCH($B519,'製品一覧'!$A$5:$A$54,0)),"型番が未登録"))</f>
        <v/>
      </c>
      <c r="D519" s="11"/>
      <c r="E519" s="15"/>
      <c r="F519" s="12"/>
      <c r="G519" s="12"/>
      <c r="H519" s="12"/>
      <c r="I519" s="11"/>
      <c r="J519" s="12"/>
      <c r="K519" s="12"/>
      <c r="L519" s="17">
        <f>IF($B519="","",IFERROR(INDEX('製品一覧'!$C$5:$C$54,MATCH($B519,'製品一覧'!$A$5:$A$54,0)),""))</f>
        <v/>
      </c>
      <c r="M519" s="18">
        <f>IF(AND(ISNUMBER($E519),ISNUMBER($L519),$L519&gt;0),IF(DAY($E519)&gt;DAY(DATE(YEAR($E519),MONTH($E519)+$L519+1,0)),DATE(YEAR($E519),MONTH($E519)+$L519+1,0),DATE(YEAR($E519),MONTH($E519)+$L519,DAY($E519))-1),"")</f>
        <v/>
      </c>
      <c r="N519" s="6">
        <f>IF($B519&amp;$D519&amp;$E519="","",IF($M519="","入力不足",IF($M519&gt;=TODAY(),"期間内の目安","期限切れの目安")))</f>
        <v/>
      </c>
      <c r="O519" s="6">
        <f>IF($D519="","",IF(SUMPRODUCT(--($D$5:$D$1004=$D519))&gt;1,"重複あり",""))</f>
        <v/>
      </c>
      <c r="P519" s="12"/>
    </row>
    <row r="520" spans="1:16">
      <c r="A520" s="15"/>
      <c r="B520" s="11"/>
      <c r="C520" s="16">
        <f>IF($B520="","",IFERROR(INDEX('製品一覧'!$B$5:$B$54,MATCH($B520,'製品一覧'!$A$5:$A$54,0)),"型番が未登録"))</f>
        <v/>
      </c>
      <c r="D520" s="11"/>
      <c r="E520" s="15"/>
      <c r="F520" s="12"/>
      <c r="G520" s="12"/>
      <c r="H520" s="12"/>
      <c r="I520" s="11"/>
      <c r="J520" s="12"/>
      <c r="K520" s="12"/>
      <c r="L520" s="17">
        <f>IF($B520="","",IFERROR(INDEX('製品一覧'!$C$5:$C$54,MATCH($B520,'製品一覧'!$A$5:$A$54,0)),""))</f>
        <v/>
      </c>
      <c r="M520" s="18">
        <f>IF(AND(ISNUMBER($E520),ISNUMBER($L520),$L520&gt;0),IF(DAY($E520)&gt;DAY(DATE(YEAR($E520),MONTH($E520)+$L520+1,0)),DATE(YEAR($E520),MONTH($E520)+$L520+1,0),DATE(YEAR($E520),MONTH($E520)+$L520,DAY($E520))-1),"")</f>
        <v/>
      </c>
      <c r="N520" s="6">
        <f>IF($B520&amp;$D520&amp;$E520="","",IF($M520="","入力不足",IF($M520&gt;=TODAY(),"期間内の目安","期限切れの目安")))</f>
        <v/>
      </c>
      <c r="O520" s="6">
        <f>IF($D520="","",IF(SUMPRODUCT(--($D$5:$D$1004=$D520))&gt;1,"重複あり",""))</f>
        <v/>
      </c>
      <c r="P520" s="12"/>
    </row>
    <row r="521" spans="1:16">
      <c r="A521" s="15"/>
      <c r="B521" s="11"/>
      <c r="C521" s="16">
        <f>IF($B521="","",IFERROR(INDEX('製品一覧'!$B$5:$B$54,MATCH($B521,'製品一覧'!$A$5:$A$54,0)),"型番が未登録"))</f>
        <v/>
      </c>
      <c r="D521" s="11"/>
      <c r="E521" s="15"/>
      <c r="F521" s="12"/>
      <c r="G521" s="12"/>
      <c r="H521" s="12"/>
      <c r="I521" s="11"/>
      <c r="J521" s="12"/>
      <c r="K521" s="12"/>
      <c r="L521" s="17">
        <f>IF($B521="","",IFERROR(INDEX('製品一覧'!$C$5:$C$54,MATCH($B521,'製品一覧'!$A$5:$A$54,0)),""))</f>
        <v/>
      </c>
      <c r="M521" s="18">
        <f>IF(AND(ISNUMBER($E521),ISNUMBER($L521),$L521&gt;0),IF(DAY($E521)&gt;DAY(DATE(YEAR($E521),MONTH($E521)+$L521+1,0)),DATE(YEAR($E521),MONTH($E521)+$L521+1,0),DATE(YEAR($E521),MONTH($E521)+$L521,DAY($E521))-1),"")</f>
        <v/>
      </c>
      <c r="N521" s="6">
        <f>IF($B521&amp;$D521&amp;$E521="","",IF($M521="","入力不足",IF($M521&gt;=TODAY(),"期間内の目安","期限切れの目安")))</f>
        <v/>
      </c>
      <c r="O521" s="6">
        <f>IF($D521="","",IF(SUMPRODUCT(--($D$5:$D$1004=$D521))&gt;1,"重複あり",""))</f>
        <v/>
      </c>
      <c r="P521" s="12"/>
    </row>
    <row r="522" spans="1:16">
      <c r="A522" s="15"/>
      <c r="B522" s="11"/>
      <c r="C522" s="16">
        <f>IF($B522="","",IFERROR(INDEX('製品一覧'!$B$5:$B$54,MATCH($B522,'製品一覧'!$A$5:$A$54,0)),"型番が未登録"))</f>
        <v/>
      </c>
      <c r="D522" s="11"/>
      <c r="E522" s="15"/>
      <c r="F522" s="12"/>
      <c r="G522" s="12"/>
      <c r="H522" s="12"/>
      <c r="I522" s="11"/>
      <c r="J522" s="12"/>
      <c r="K522" s="12"/>
      <c r="L522" s="17">
        <f>IF($B522="","",IFERROR(INDEX('製品一覧'!$C$5:$C$54,MATCH($B522,'製品一覧'!$A$5:$A$54,0)),""))</f>
        <v/>
      </c>
      <c r="M522" s="18">
        <f>IF(AND(ISNUMBER($E522),ISNUMBER($L522),$L522&gt;0),IF(DAY($E522)&gt;DAY(DATE(YEAR($E522),MONTH($E522)+$L522+1,0)),DATE(YEAR($E522),MONTH($E522)+$L522+1,0),DATE(YEAR($E522),MONTH($E522)+$L522,DAY($E522))-1),"")</f>
        <v/>
      </c>
      <c r="N522" s="6">
        <f>IF($B522&amp;$D522&amp;$E522="","",IF($M522="","入力不足",IF($M522&gt;=TODAY(),"期間内の目安","期限切れの目安")))</f>
        <v/>
      </c>
      <c r="O522" s="6">
        <f>IF($D522="","",IF(SUMPRODUCT(--($D$5:$D$1004=$D522))&gt;1,"重複あり",""))</f>
        <v/>
      </c>
      <c r="P522" s="12"/>
    </row>
    <row r="523" spans="1:16">
      <c r="A523" s="15"/>
      <c r="B523" s="11"/>
      <c r="C523" s="16">
        <f>IF($B523="","",IFERROR(INDEX('製品一覧'!$B$5:$B$54,MATCH($B523,'製品一覧'!$A$5:$A$54,0)),"型番が未登録"))</f>
        <v/>
      </c>
      <c r="D523" s="11"/>
      <c r="E523" s="15"/>
      <c r="F523" s="12"/>
      <c r="G523" s="12"/>
      <c r="H523" s="12"/>
      <c r="I523" s="11"/>
      <c r="J523" s="12"/>
      <c r="K523" s="12"/>
      <c r="L523" s="17">
        <f>IF($B523="","",IFERROR(INDEX('製品一覧'!$C$5:$C$54,MATCH($B523,'製品一覧'!$A$5:$A$54,0)),""))</f>
        <v/>
      </c>
      <c r="M523" s="18">
        <f>IF(AND(ISNUMBER($E523),ISNUMBER($L523),$L523&gt;0),IF(DAY($E523)&gt;DAY(DATE(YEAR($E523),MONTH($E523)+$L523+1,0)),DATE(YEAR($E523),MONTH($E523)+$L523+1,0),DATE(YEAR($E523),MONTH($E523)+$L523,DAY($E523))-1),"")</f>
        <v/>
      </c>
      <c r="N523" s="6">
        <f>IF($B523&amp;$D523&amp;$E523="","",IF($M523="","入力不足",IF($M523&gt;=TODAY(),"期間内の目安","期限切れの目安")))</f>
        <v/>
      </c>
      <c r="O523" s="6">
        <f>IF($D523="","",IF(SUMPRODUCT(--($D$5:$D$1004=$D523))&gt;1,"重複あり",""))</f>
        <v/>
      </c>
      <c r="P523" s="12"/>
    </row>
    <row r="524" spans="1:16">
      <c r="A524" s="15"/>
      <c r="B524" s="11"/>
      <c r="C524" s="16">
        <f>IF($B524="","",IFERROR(INDEX('製品一覧'!$B$5:$B$54,MATCH($B524,'製品一覧'!$A$5:$A$54,0)),"型番が未登録"))</f>
        <v/>
      </c>
      <c r="D524" s="11"/>
      <c r="E524" s="15"/>
      <c r="F524" s="12"/>
      <c r="G524" s="12"/>
      <c r="H524" s="12"/>
      <c r="I524" s="11"/>
      <c r="J524" s="12"/>
      <c r="K524" s="12"/>
      <c r="L524" s="17">
        <f>IF($B524="","",IFERROR(INDEX('製品一覧'!$C$5:$C$54,MATCH($B524,'製品一覧'!$A$5:$A$54,0)),""))</f>
        <v/>
      </c>
      <c r="M524" s="18">
        <f>IF(AND(ISNUMBER($E524),ISNUMBER($L524),$L524&gt;0),IF(DAY($E524)&gt;DAY(DATE(YEAR($E524),MONTH($E524)+$L524+1,0)),DATE(YEAR($E524),MONTH($E524)+$L524+1,0),DATE(YEAR($E524),MONTH($E524)+$L524,DAY($E524))-1),"")</f>
        <v/>
      </c>
      <c r="N524" s="6">
        <f>IF($B524&amp;$D524&amp;$E524="","",IF($M524="","入力不足",IF($M524&gt;=TODAY(),"期間内の目安","期限切れの目安")))</f>
        <v/>
      </c>
      <c r="O524" s="6">
        <f>IF($D524="","",IF(SUMPRODUCT(--($D$5:$D$1004=$D524))&gt;1,"重複あり",""))</f>
        <v/>
      </c>
      <c r="P524" s="12"/>
    </row>
    <row r="525" spans="1:16">
      <c r="A525" s="15"/>
      <c r="B525" s="11"/>
      <c r="C525" s="16">
        <f>IF($B525="","",IFERROR(INDEX('製品一覧'!$B$5:$B$54,MATCH($B525,'製品一覧'!$A$5:$A$54,0)),"型番が未登録"))</f>
        <v/>
      </c>
      <c r="D525" s="11"/>
      <c r="E525" s="15"/>
      <c r="F525" s="12"/>
      <c r="G525" s="12"/>
      <c r="H525" s="12"/>
      <c r="I525" s="11"/>
      <c r="J525" s="12"/>
      <c r="K525" s="12"/>
      <c r="L525" s="17">
        <f>IF($B525="","",IFERROR(INDEX('製品一覧'!$C$5:$C$54,MATCH($B525,'製品一覧'!$A$5:$A$54,0)),""))</f>
        <v/>
      </c>
      <c r="M525" s="18">
        <f>IF(AND(ISNUMBER($E525),ISNUMBER($L525),$L525&gt;0),IF(DAY($E525)&gt;DAY(DATE(YEAR($E525),MONTH($E525)+$L525+1,0)),DATE(YEAR($E525),MONTH($E525)+$L525+1,0),DATE(YEAR($E525),MONTH($E525)+$L525,DAY($E525))-1),"")</f>
        <v/>
      </c>
      <c r="N525" s="6">
        <f>IF($B525&amp;$D525&amp;$E525="","",IF($M525="","入力不足",IF($M525&gt;=TODAY(),"期間内の目安","期限切れの目安")))</f>
        <v/>
      </c>
      <c r="O525" s="6">
        <f>IF($D525="","",IF(SUMPRODUCT(--($D$5:$D$1004=$D525))&gt;1,"重複あり",""))</f>
        <v/>
      </c>
      <c r="P525" s="12"/>
    </row>
    <row r="526" spans="1:16">
      <c r="A526" s="15"/>
      <c r="B526" s="11"/>
      <c r="C526" s="16">
        <f>IF($B526="","",IFERROR(INDEX('製品一覧'!$B$5:$B$54,MATCH($B526,'製品一覧'!$A$5:$A$54,0)),"型番が未登録"))</f>
        <v/>
      </c>
      <c r="D526" s="11"/>
      <c r="E526" s="15"/>
      <c r="F526" s="12"/>
      <c r="G526" s="12"/>
      <c r="H526" s="12"/>
      <c r="I526" s="11"/>
      <c r="J526" s="12"/>
      <c r="K526" s="12"/>
      <c r="L526" s="17">
        <f>IF($B526="","",IFERROR(INDEX('製品一覧'!$C$5:$C$54,MATCH($B526,'製品一覧'!$A$5:$A$54,0)),""))</f>
        <v/>
      </c>
      <c r="M526" s="18">
        <f>IF(AND(ISNUMBER($E526),ISNUMBER($L526),$L526&gt;0),IF(DAY($E526)&gt;DAY(DATE(YEAR($E526),MONTH($E526)+$L526+1,0)),DATE(YEAR($E526),MONTH($E526)+$L526+1,0),DATE(YEAR($E526),MONTH($E526)+$L526,DAY($E526))-1),"")</f>
        <v/>
      </c>
      <c r="N526" s="6">
        <f>IF($B526&amp;$D526&amp;$E526="","",IF($M526="","入力不足",IF($M526&gt;=TODAY(),"期間内の目安","期限切れの目安")))</f>
        <v/>
      </c>
      <c r="O526" s="6">
        <f>IF($D526="","",IF(SUMPRODUCT(--($D$5:$D$1004=$D526))&gt;1,"重複あり",""))</f>
        <v/>
      </c>
      <c r="P526" s="12"/>
    </row>
    <row r="527" spans="1:16">
      <c r="A527" s="15"/>
      <c r="B527" s="11"/>
      <c r="C527" s="16">
        <f>IF($B527="","",IFERROR(INDEX('製品一覧'!$B$5:$B$54,MATCH($B527,'製品一覧'!$A$5:$A$54,0)),"型番が未登録"))</f>
        <v/>
      </c>
      <c r="D527" s="11"/>
      <c r="E527" s="15"/>
      <c r="F527" s="12"/>
      <c r="G527" s="12"/>
      <c r="H527" s="12"/>
      <c r="I527" s="11"/>
      <c r="J527" s="12"/>
      <c r="K527" s="12"/>
      <c r="L527" s="17">
        <f>IF($B527="","",IFERROR(INDEX('製品一覧'!$C$5:$C$54,MATCH($B527,'製品一覧'!$A$5:$A$54,0)),""))</f>
        <v/>
      </c>
      <c r="M527" s="18">
        <f>IF(AND(ISNUMBER($E527),ISNUMBER($L527),$L527&gt;0),IF(DAY($E527)&gt;DAY(DATE(YEAR($E527),MONTH($E527)+$L527+1,0)),DATE(YEAR($E527),MONTH($E527)+$L527+1,0),DATE(YEAR($E527),MONTH($E527)+$L527,DAY($E527))-1),"")</f>
        <v/>
      </c>
      <c r="N527" s="6">
        <f>IF($B527&amp;$D527&amp;$E527="","",IF($M527="","入力不足",IF($M527&gt;=TODAY(),"期間内の目安","期限切れの目安")))</f>
        <v/>
      </c>
      <c r="O527" s="6">
        <f>IF($D527="","",IF(SUMPRODUCT(--($D$5:$D$1004=$D527))&gt;1,"重複あり",""))</f>
        <v/>
      </c>
      <c r="P527" s="12"/>
    </row>
    <row r="528" spans="1:16">
      <c r="A528" s="15"/>
      <c r="B528" s="11"/>
      <c r="C528" s="16">
        <f>IF($B528="","",IFERROR(INDEX('製品一覧'!$B$5:$B$54,MATCH($B528,'製品一覧'!$A$5:$A$54,0)),"型番が未登録"))</f>
        <v/>
      </c>
      <c r="D528" s="11"/>
      <c r="E528" s="15"/>
      <c r="F528" s="12"/>
      <c r="G528" s="12"/>
      <c r="H528" s="12"/>
      <c r="I528" s="11"/>
      <c r="J528" s="12"/>
      <c r="K528" s="12"/>
      <c r="L528" s="17">
        <f>IF($B528="","",IFERROR(INDEX('製品一覧'!$C$5:$C$54,MATCH($B528,'製品一覧'!$A$5:$A$54,0)),""))</f>
        <v/>
      </c>
      <c r="M528" s="18">
        <f>IF(AND(ISNUMBER($E528),ISNUMBER($L528),$L528&gt;0),IF(DAY($E528)&gt;DAY(DATE(YEAR($E528),MONTH($E528)+$L528+1,0)),DATE(YEAR($E528),MONTH($E528)+$L528+1,0),DATE(YEAR($E528),MONTH($E528)+$L528,DAY($E528))-1),"")</f>
        <v/>
      </c>
      <c r="N528" s="6">
        <f>IF($B528&amp;$D528&amp;$E528="","",IF($M528="","入力不足",IF($M528&gt;=TODAY(),"期間内の目安","期限切れの目安")))</f>
        <v/>
      </c>
      <c r="O528" s="6">
        <f>IF($D528="","",IF(SUMPRODUCT(--($D$5:$D$1004=$D528))&gt;1,"重複あり",""))</f>
        <v/>
      </c>
      <c r="P528" s="12"/>
    </row>
    <row r="529" spans="1:16">
      <c r="A529" s="15"/>
      <c r="B529" s="11"/>
      <c r="C529" s="16">
        <f>IF($B529="","",IFERROR(INDEX('製品一覧'!$B$5:$B$54,MATCH($B529,'製品一覧'!$A$5:$A$54,0)),"型番が未登録"))</f>
        <v/>
      </c>
      <c r="D529" s="11"/>
      <c r="E529" s="15"/>
      <c r="F529" s="12"/>
      <c r="G529" s="12"/>
      <c r="H529" s="12"/>
      <c r="I529" s="11"/>
      <c r="J529" s="12"/>
      <c r="K529" s="12"/>
      <c r="L529" s="17">
        <f>IF($B529="","",IFERROR(INDEX('製品一覧'!$C$5:$C$54,MATCH($B529,'製品一覧'!$A$5:$A$54,0)),""))</f>
        <v/>
      </c>
      <c r="M529" s="18">
        <f>IF(AND(ISNUMBER($E529),ISNUMBER($L529),$L529&gt;0),IF(DAY($E529)&gt;DAY(DATE(YEAR($E529),MONTH($E529)+$L529+1,0)),DATE(YEAR($E529),MONTH($E529)+$L529+1,0),DATE(YEAR($E529),MONTH($E529)+$L529,DAY($E529))-1),"")</f>
        <v/>
      </c>
      <c r="N529" s="6">
        <f>IF($B529&amp;$D529&amp;$E529="","",IF($M529="","入力不足",IF($M529&gt;=TODAY(),"期間内の目安","期限切れの目安")))</f>
        <v/>
      </c>
      <c r="O529" s="6">
        <f>IF($D529="","",IF(SUMPRODUCT(--($D$5:$D$1004=$D529))&gt;1,"重複あり",""))</f>
        <v/>
      </c>
      <c r="P529" s="12"/>
    </row>
    <row r="530" spans="1:16">
      <c r="A530" s="15"/>
      <c r="B530" s="11"/>
      <c r="C530" s="16">
        <f>IF($B530="","",IFERROR(INDEX('製品一覧'!$B$5:$B$54,MATCH($B530,'製品一覧'!$A$5:$A$54,0)),"型番が未登録"))</f>
        <v/>
      </c>
      <c r="D530" s="11"/>
      <c r="E530" s="15"/>
      <c r="F530" s="12"/>
      <c r="G530" s="12"/>
      <c r="H530" s="12"/>
      <c r="I530" s="11"/>
      <c r="J530" s="12"/>
      <c r="K530" s="12"/>
      <c r="L530" s="17">
        <f>IF($B530="","",IFERROR(INDEX('製品一覧'!$C$5:$C$54,MATCH($B530,'製品一覧'!$A$5:$A$54,0)),""))</f>
        <v/>
      </c>
      <c r="M530" s="18">
        <f>IF(AND(ISNUMBER($E530),ISNUMBER($L530),$L530&gt;0),IF(DAY($E530)&gt;DAY(DATE(YEAR($E530),MONTH($E530)+$L530+1,0)),DATE(YEAR($E530),MONTH($E530)+$L530+1,0),DATE(YEAR($E530),MONTH($E530)+$L530,DAY($E530))-1),"")</f>
        <v/>
      </c>
      <c r="N530" s="6">
        <f>IF($B530&amp;$D530&amp;$E530="","",IF($M530="","入力不足",IF($M530&gt;=TODAY(),"期間内の目安","期限切れの目安")))</f>
        <v/>
      </c>
      <c r="O530" s="6">
        <f>IF($D530="","",IF(SUMPRODUCT(--($D$5:$D$1004=$D530))&gt;1,"重複あり",""))</f>
        <v/>
      </c>
      <c r="P530" s="12"/>
    </row>
    <row r="531" spans="1:16">
      <c r="A531" s="15"/>
      <c r="B531" s="11"/>
      <c r="C531" s="16">
        <f>IF($B531="","",IFERROR(INDEX('製品一覧'!$B$5:$B$54,MATCH($B531,'製品一覧'!$A$5:$A$54,0)),"型番が未登録"))</f>
        <v/>
      </c>
      <c r="D531" s="11"/>
      <c r="E531" s="15"/>
      <c r="F531" s="12"/>
      <c r="G531" s="12"/>
      <c r="H531" s="12"/>
      <c r="I531" s="11"/>
      <c r="J531" s="12"/>
      <c r="K531" s="12"/>
      <c r="L531" s="17">
        <f>IF($B531="","",IFERROR(INDEX('製品一覧'!$C$5:$C$54,MATCH($B531,'製品一覧'!$A$5:$A$54,0)),""))</f>
        <v/>
      </c>
      <c r="M531" s="18">
        <f>IF(AND(ISNUMBER($E531),ISNUMBER($L531),$L531&gt;0),IF(DAY($E531)&gt;DAY(DATE(YEAR($E531),MONTH($E531)+$L531+1,0)),DATE(YEAR($E531),MONTH($E531)+$L531+1,0),DATE(YEAR($E531),MONTH($E531)+$L531,DAY($E531))-1),"")</f>
        <v/>
      </c>
      <c r="N531" s="6">
        <f>IF($B531&amp;$D531&amp;$E531="","",IF($M531="","入力不足",IF($M531&gt;=TODAY(),"期間内の目安","期限切れの目安")))</f>
        <v/>
      </c>
      <c r="O531" s="6">
        <f>IF($D531="","",IF(SUMPRODUCT(--($D$5:$D$1004=$D531))&gt;1,"重複あり",""))</f>
        <v/>
      </c>
      <c r="P531" s="12"/>
    </row>
    <row r="532" spans="1:16">
      <c r="A532" s="15"/>
      <c r="B532" s="11"/>
      <c r="C532" s="16">
        <f>IF($B532="","",IFERROR(INDEX('製品一覧'!$B$5:$B$54,MATCH($B532,'製品一覧'!$A$5:$A$54,0)),"型番が未登録"))</f>
        <v/>
      </c>
      <c r="D532" s="11"/>
      <c r="E532" s="15"/>
      <c r="F532" s="12"/>
      <c r="G532" s="12"/>
      <c r="H532" s="12"/>
      <c r="I532" s="11"/>
      <c r="J532" s="12"/>
      <c r="K532" s="12"/>
      <c r="L532" s="17">
        <f>IF($B532="","",IFERROR(INDEX('製品一覧'!$C$5:$C$54,MATCH($B532,'製品一覧'!$A$5:$A$54,0)),""))</f>
        <v/>
      </c>
      <c r="M532" s="18">
        <f>IF(AND(ISNUMBER($E532),ISNUMBER($L532),$L532&gt;0),IF(DAY($E532)&gt;DAY(DATE(YEAR($E532),MONTH($E532)+$L532+1,0)),DATE(YEAR($E532),MONTH($E532)+$L532+1,0),DATE(YEAR($E532),MONTH($E532)+$L532,DAY($E532))-1),"")</f>
        <v/>
      </c>
      <c r="N532" s="6">
        <f>IF($B532&amp;$D532&amp;$E532="","",IF($M532="","入力不足",IF($M532&gt;=TODAY(),"期間内の目安","期限切れの目安")))</f>
        <v/>
      </c>
      <c r="O532" s="6">
        <f>IF($D532="","",IF(SUMPRODUCT(--($D$5:$D$1004=$D532))&gt;1,"重複あり",""))</f>
        <v/>
      </c>
      <c r="P532" s="12"/>
    </row>
    <row r="533" spans="1:16">
      <c r="A533" s="15"/>
      <c r="B533" s="11"/>
      <c r="C533" s="16">
        <f>IF($B533="","",IFERROR(INDEX('製品一覧'!$B$5:$B$54,MATCH($B533,'製品一覧'!$A$5:$A$54,0)),"型番が未登録"))</f>
        <v/>
      </c>
      <c r="D533" s="11"/>
      <c r="E533" s="15"/>
      <c r="F533" s="12"/>
      <c r="G533" s="12"/>
      <c r="H533" s="12"/>
      <c r="I533" s="11"/>
      <c r="J533" s="12"/>
      <c r="K533" s="12"/>
      <c r="L533" s="17">
        <f>IF($B533="","",IFERROR(INDEX('製品一覧'!$C$5:$C$54,MATCH($B533,'製品一覧'!$A$5:$A$54,0)),""))</f>
        <v/>
      </c>
      <c r="M533" s="18">
        <f>IF(AND(ISNUMBER($E533),ISNUMBER($L533),$L533&gt;0),IF(DAY($E533)&gt;DAY(DATE(YEAR($E533),MONTH($E533)+$L533+1,0)),DATE(YEAR($E533),MONTH($E533)+$L533+1,0),DATE(YEAR($E533),MONTH($E533)+$L533,DAY($E533))-1),"")</f>
        <v/>
      </c>
      <c r="N533" s="6">
        <f>IF($B533&amp;$D533&amp;$E533="","",IF($M533="","入力不足",IF($M533&gt;=TODAY(),"期間内の目安","期限切れの目安")))</f>
        <v/>
      </c>
      <c r="O533" s="6">
        <f>IF($D533="","",IF(SUMPRODUCT(--($D$5:$D$1004=$D533))&gt;1,"重複あり",""))</f>
        <v/>
      </c>
      <c r="P533" s="12"/>
    </row>
    <row r="534" spans="1:16">
      <c r="A534" s="15"/>
      <c r="B534" s="11"/>
      <c r="C534" s="16">
        <f>IF($B534="","",IFERROR(INDEX('製品一覧'!$B$5:$B$54,MATCH($B534,'製品一覧'!$A$5:$A$54,0)),"型番が未登録"))</f>
        <v/>
      </c>
      <c r="D534" s="11"/>
      <c r="E534" s="15"/>
      <c r="F534" s="12"/>
      <c r="G534" s="12"/>
      <c r="H534" s="12"/>
      <c r="I534" s="11"/>
      <c r="J534" s="12"/>
      <c r="K534" s="12"/>
      <c r="L534" s="17">
        <f>IF($B534="","",IFERROR(INDEX('製品一覧'!$C$5:$C$54,MATCH($B534,'製品一覧'!$A$5:$A$54,0)),""))</f>
        <v/>
      </c>
      <c r="M534" s="18">
        <f>IF(AND(ISNUMBER($E534),ISNUMBER($L534),$L534&gt;0),IF(DAY($E534)&gt;DAY(DATE(YEAR($E534),MONTH($E534)+$L534+1,0)),DATE(YEAR($E534),MONTH($E534)+$L534+1,0),DATE(YEAR($E534),MONTH($E534)+$L534,DAY($E534))-1),"")</f>
        <v/>
      </c>
      <c r="N534" s="6">
        <f>IF($B534&amp;$D534&amp;$E534="","",IF($M534="","入力不足",IF($M534&gt;=TODAY(),"期間内の目安","期限切れの目安")))</f>
        <v/>
      </c>
      <c r="O534" s="6">
        <f>IF($D534="","",IF(SUMPRODUCT(--($D$5:$D$1004=$D534))&gt;1,"重複あり",""))</f>
        <v/>
      </c>
      <c r="P534" s="12"/>
    </row>
    <row r="535" spans="1:16">
      <c r="A535" s="15"/>
      <c r="B535" s="11"/>
      <c r="C535" s="16">
        <f>IF($B535="","",IFERROR(INDEX('製品一覧'!$B$5:$B$54,MATCH($B535,'製品一覧'!$A$5:$A$54,0)),"型番が未登録"))</f>
        <v/>
      </c>
      <c r="D535" s="11"/>
      <c r="E535" s="15"/>
      <c r="F535" s="12"/>
      <c r="G535" s="12"/>
      <c r="H535" s="12"/>
      <c r="I535" s="11"/>
      <c r="J535" s="12"/>
      <c r="K535" s="12"/>
      <c r="L535" s="17">
        <f>IF($B535="","",IFERROR(INDEX('製品一覧'!$C$5:$C$54,MATCH($B535,'製品一覧'!$A$5:$A$54,0)),""))</f>
        <v/>
      </c>
      <c r="M535" s="18">
        <f>IF(AND(ISNUMBER($E535),ISNUMBER($L535),$L535&gt;0),IF(DAY($E535)&gt;DAY(DATE(YEAR($E535),MONTH($E535)+$L535+1,0)),DATE(YEAR($E535),MONTH($E535)+$L535+1,0),DATE(YEAR($E535),MONTH($E535)+$L535,DAY($E535))-1),"")</f>
        <v/>
      </c>
      <c r="N535" s="6">
        <f>IF($B535&amp;$D535&amp;$E535="","",IF($M535="","入力不足",IF($M535&gt;=TODAY(),"期間内の目安","期限切れの目安")))</f>
        <v/>
      </c>
      <c r="O535" s="6">
        <f>IF($D535="","",IF(SUMPRODUCT(--($D$5:$D$1004=$D535))&gt;1,"重複あり",""))</f>
        <v/>
      </c>
      <c r="P535" s="12"/>
    </row>
    <row r="536" spans="1:16">
      <c r="A536" s="15"/>
      <c r="B536" s="11"/>
      <c r="C536" s="16">
        <f>IF($B536="","",IFERROR(INDEX('製品一覧'!$B$5:$B$54,MATCH($B536,'製品一覧'!$A$5:$A$54,0)),"型番が未登録"))</f>
        <v/>
      </c>
      <c r="D536" s="11"/>
      <c r="E536" s="15"/>
      <c r="F536" s="12"/>
      <c r="G536" s="12"/>
      <c r="H536" s="12"/>
      <c r="I536" s="11"/>
      <c r="J536" s="12"/>
      <c r="K536" s="12"/>
      <c r="L536" s="17">
        <f>IF($B536="","",IFERROR(INDEX('製品一覧'!$C$5:$C$54,MATCH($B536,'製品一覧'!$A$5:$A$54,0)),""))</f>
        <v/>
      </c>
      <c r="M536" s="18">
        <f>IF(AND(ISNUMBER($E536),ISNUMBER($L536),$L536&gt;0),IF(DAY($E536)&gt;DAY(DATE(YEAR($E536),MONTH($E536)+$L536+1,0)),DATE(YEAR($E536),MONTH($E536)+$L536+1,0),DATE(YEAR($E536),MONTH($E536)+$L536,DAY($E536))-1),"")</f>
        <v/>
      </c>
      <c r="N536" s="6">
        <f>IF($B536&amp;$D536&amp;$E536="","",IF($M536="","入力不足",IF($M536&gt;=TODAY(),"期間内の目安","期限切れの目安")))</f>
        <v/>
      </c>
      <c r="O536" s="6">
        <f>IF($D536="","",IF(SUMPRODUCT(--($D$5:$D$1004=$D536))&gt;1,"重複あり",""))</f>
        <v/>
      </c>
      <c r="P536" s="12"/>
    </row>
    <row r="537" spans="1:16">
      <c r="A537" s="15"/>
      <c r="B537" s="11"/>
      <c r="C537" s="16">
        <f>IF($B537="","",IFERROR(INDEX('製品一覧'!$B$5:$B$54,MATCH($B537,'製品一覧'!$A$5:$A$54,0)),"型番が未登録"))</f>
        <v/>
      </c>
      <c r="D537" s="11"/>
      <c r="E537" s="15"/>
      <c r="F537" s="12"/>
      <c r="G537" s="12"/>
      <c r="H537" s="12"/>
      <c r="I537" s="11"/>
      <c r="J537" s="12"/>
      <c r="K537" s="12"/>
      <c r="L537" s="17">
        <f>IF($B537="","",IFERROR(INDEX('製品一覧'!$C$5:$C$54,MATCH($B537,'製品一覧'!$A$5:$A$54,0)),""))</f>
        <v/>
      </c>
      <c r="M537" s="18">
        <f>IF(AND(ISNUMBER($E537),ISNUMBER($L537),$L537&gt;0),IF(DAY($E537)&gt;DAY(DATE(YEAR($E537),MONTH($E537)+$L537+1,0)),DATE(YEAR($E537),MONTH($E537)+$L537+1,0),DATE(YEAR($E537),MONTH($E537)+$L537,DAY($E537))-1),"")</f>
        <v/>
      </c>
      <c r="N537" s="6">
        <f>IF($B537&amp;$D537&amp;$E537="","",IF($M537="","入力不足",IF($M537&gt;=TODAY(),"期間内の目安","期限切れの目安")))</f>
        <v/>
      </c>
      <c r="O537" s="6">
        <f>IF($D537="","",IF(SUMPRODUCT(--($D$5:$D$1004=$D537))&gt;1,"重複あり",""))</f>
        <v/>
      </c>
      <c r="P537" s="12"/>
    </row>
    <row r="538" spans="1:16">
      <c r="A538" s="15"/>
      <c r="B538" s="11"/>
      <c r="C538" s="16">
        <f>IF($B538="","",IFERROR(INDEX('製品一覧'!$B$5:$B$54,MATCH($B538,'製品一覧'!$A$5:$A$54,0)),"型番が未登録"))</f>
        <v/>
      </c>
      <c r="D538" s="11"/>
      <c r="E538" s="15"/>
      <c r="F538" s="12"/>
      <c r="G538" s="12"/>
      <c r="H538" s="12"/>
      <c r="I538" s="11"/>
      <c r="J538" s="12"/>
      <c r="K538" s="12"/>
      <c r="L538" s="17">
        <f>IF($B538="","",IFERROR(INDEX('製品一覧'!$C$5:$C$54,MATCH($B538,'製品一覧'!$A$5:$A$54,0)),""))</f>
        <v/>
      </c>
      <c r="M538" s="18">
        <f>IF(AND(ISNUMBER($E538),ISNUMBER($L538),$L538&gt;0),IF(DAY($E538)&gt;DAY(DATE(YEAR($E538),MONTH($E538)+$L538+1,0)),DATE(YEAR($E538),MONTH($E538)+$L538+1,0),DATE(YEAR($E538),MONTH($E538)+$L538,DAY($E538))-1),"")</f>
        <v/>
      </c>
      <c r="N538" s="6">
        <f>IF($B538&amp;$D538&amp;$E538="","",IF($M538="","入力不足",IF($M538&gt;=TODAY(),"期間内の目安","期限切れの目安")))</f>
        <v/>
      </c>
      <c r="O538" s="6">
        <f>IF($D538="","",IF(SUMPRODUCT(--($D$5:$D$1004=$D538))&gt;1,"重複あり",""))</f>
        <v/>
      </c>
      <c r="P538" s="12"/>
    </row>
    <row r="539" spans="1:16">
      <c r="A539" s="15"/>
      <c r="B539" s="11"/>
      <c r="C539" s="16">
        <f>IF($B539="","",IFERROR(INDEX('製品一覧'!$B$5:$B$54,MATCH($B539,'製品一覧'!$A$5:$A$54,0)),"型番が未登録"))</f>
        <v/>
      </c>
      <c r="D539" s="11"/>
      <c r="E539" s="15"/>
      <c r="F539" s="12"/>
      <c r="G539" s="12"/>
      <c r="H539" s="12"/>
      <c r="I539" s="11"/>
      <c r="J539" s="12"/>
      <c r="K539" s="12"/>
      <c r="L539" s="17">
        <f>IF($B539="","",IFERROR(INDEX('製品一覧'!$C$5:$C$54,MATCH($B539,'製品一覧'!$A$5:$A$54,0)),""))</f>
        <v/>
      </c>
      <c r="M539" s="18">
        <f>IF(AND(ISNUMBER($E539),ISNUMBER($L539),$L539&gt;0),IF(DAY($E539)&gt;DAY(DATE(YEAR($E539),MONTH($E539)+$L539+1,0)),DATE(YEAR($E539),MONTH($E539)+$L539+1,0),DATE(YEAR($E539),MONTH($E539)+$L539,DAY($E539))-1),"")</f>
        <v/>
      </c>
      <c r="N539" s="6">
        <f>IF($B539&amp;$D539&amp;$E539="","",IF($M539="","入力不足",IF($M539&gt;=TODAY(),"期間内の目安","期限切れの目安")))</f>
        <v/>
      </c>
      <c r="O539" s="6">
        <f>IF($D539="","",IF(SUMPRODUCT(--($D$5:$D$1004=$D539))&gt;1,"重複あり",""))</f>
        <v/>
      </c>
      <c r="P539" s="12"/>
    </row>
    <row r="540" spans="1:16">
      <c r="A540" s="15"/>
      <c r="B540" s="11"/>
      <c r="C540" s="16">
        <f>IF($B540="","",IFERROR(INDEX('製品一覧'!$B$5:$B$54,MATCH($B540,'製品一覧'!$A$5:$A$54,0)),"型番が未登録"))</f>
        <v/>
      </c>
      <c r="D540" s="11"/>
      <c r="E540" s="15"/>
      <c r="F540" s="12"/>
      <c r="G540" s="12"/>
      <c r="H540" s="12"/>
      <c r="I540" s="11"/>
      <c r="J540" s="12"/>
      <c r="K540" s="12"/>
      <c r="L540" s="17">
        <f>IF($B540="","",IFERROR(INDEX('製品一覧'!$C$5:$C$54,MATCH($B540,'製品一覧'!$A$5:$A$54,0)),""))</f>
        <v/>
      </c>
      <c r="M540" s="18">
        <f>IF(AND(ISNUMBER($E540),ISNUMBER($L540),$L540&gt;0),IF(DAY($E540)&gt;DAY(DATE(YEAR($E540),MONTH($E540)+$L540+1,0)),DATE(YEAR($E540),MONTH($E540)+$L540+1,0),DATE(YEAR($E540),MONTH($E540)+$L540,DAY($E540))-1),"")</f>
        <v/>
      </c>
      <c r="N540" s="6">
        <f>IF($B540&amp;$D540&amp;$E540="","",IF($M540="","入力不足",IF($M540&gt;=TODAY(),"期間内の目安","期限切れの目安")))</f>
        <v/>
      </c>
      <c r="O540" s="6">
        <f>IF($D540="","",IF(SUMPRODUCT(--($D$5:$D$1004=$D540))&gt;1,"重複あり",""))</f>
        <v/>
      </c>
      <c r="P540" s="12"/>
    </row>
    <row r="541" spans="1:16">
      <c r="A541" s="15"/>
      <c r="B541" s="11"/>
      <c r="C541" s="16">
        <f>IF($B541="","",IFERROR(INDEX('製品一覧'!$B$5:$B$54,MATCH($B541,'製品一覧'!$A$5:$A$54,0)),"型番が未登録"))</f>
        <v/>
      </c>
      <c r="D541" s="11"/>
      <c r="E541" s="15"/>
      <c r="F541" s="12"/>
      <c r="G541" s="12"/>
      <c r="H541" s="12"/>
      <c r="I541" s="11"/>
      <c r="J541" s="12"/>
      <c r="K541" s="12"/>
      <c r="L541" s="17">
        <f>IF($B541="","",IFERROR(INDEX('製品一覧'!$C$5:$C$54,MATCH($B541,'製品一覧'!$A$5:$A$54,0)),""))</f>
        <v/>
      </c>
      <c r="M541" s="18">
        <f>IF(AND(ISNUMBER($E541),ISNUMBER($L541),$L541&gt;0),IF(DAY($E541)&gt;DAY(DATE(YEAR($E541),MONTH($E541)+$L541+1,0)),DATE(YEAR($E541),MONTH($E541)+$L541+1,0),DATE(YEAR($E541),MONTH($E541)+$L541,DAY($E541))-1),"")</f>
        <v/>
      </c>
      <c r="N541" s="6">
        <f>IF($B541&amp;$D541&amp;$E541="","",IF($M541="","入力不足",IF($M541&gt;=TODAY(),"期間内の目安","期限切れの目安")))</f>
        <v/>
      </c>
      <c r="O541" s="6">
        <f>IF($D541="","",IF(SUMPRODUCT(--($D$5:$D$1004=$D541))&gt;1,"重複あり",""))</f>
        <v/>
      </c>
      <c r="P541" s="12"/>
    </row>
    <row r="542" spans="1:16">
      <c r="A542" s="15"/>
      <c r="B542" s="11"/>
      <c r="C542" s="16">
        <f>IF($B542="","",IFERROR(INDEX('製品一覧'!$B$5:$B$54,MATCH($B542,'製品一覧'!$A$5:$A$54,0)),"型番が未登録"))</f>
        <v/>
      </c>
      <c r="D542" s="11"/>
      <c r="E542" s="15"/>
      <c r="F542" s="12"/>
      <c r="G542" s="12"/>
      <c r="H542" s="12"/>
      <c r="I542" s="11"/>
      <c r="J542" s="12"/>
      <c r="K542" s="12"/>
      <c r="L542" s="17">
        <f>IF($B542="","",IFERROR(INDEX('製品一覧'!$C$5:$C$54,MATCH($B542,'製品一覧'!$A$5:$A$54,0)),""))</f>
        <v/>
      </c>
      <c r="M542" s="18">
        <f>IF(AND(ISNUMBER($E542),ISNUMBER($L542),$L542&gt;0),IF(DAY($E542)&gt;DAY(DATE(YEAR($E542),MONTH($E542)+$L542+1,0)),DATE(YEAR($E542),MONTH($E542)+$L542+1,0),DATE(YEAR($E542),MONTH($E542)+$L542,DAY($E542))-1),"")</f>
        <v/>
      </c>
      <c r="N542" s="6">
        <f>IF($B542&amp;$D542&amp;$E542="","",IF($M542="","入力不足",IF($M542&gt;=TODAY(),"期間内の目安","期限切れの目安")))</f>
        <v/>
      </c>
      <c r="O542" s="6">
        <f>IF($D542="","",IF(SUMPRODUCT(--($D$5:$D$1004=$D542))&gt;1,"重複あり",""))</f>
        <v/>
      </c>
      <c r="P542" s="12"/>
    </row>
    <row r="543" spans="1:16">
      <c r="A543" s="15"/>
      <c r="B543" s="11"/>
      <c r="C543" s="16">
        <f>IF($B543="","",IFERROR(INDEX('製品一覧'!$B$5:$B$54,MATCH($B543,'製品一覧'!$A$5:$A$54,0)),"型番が未登録"))</f>
        <v/>
      </c>
      <c r="D543" s="11"/>
      <c r="E543" s="15"/>
      <c r="F543" s="12"/>
      <c r="G543" s="12"/>
      <c r="H543" s="12"/>
      <c r="I543" s="11"/>
      <c r="J543" s="12"/>
      <c r="K543" s="12"/>
      <c r="L543" s="17">
        <f>IF($B543="","",IFERROR(INDEX('製品一覧'!$C$5:$C$54,MATCH($B543,'製品一覧'!$A$5:$A$54,0)),""))</f>
        <v/>
      </c>
      <c r="M543" s="18">
        <f>IF(AND(ISNUMBER($E543),ISNUMBER($L543),$L543&gt;0),IF(DAY($E543)&gt;DAY(DATE(YEAR($E543),MONTH($E543)+$L543+1,0)),DATE(YEAR($E543),MONTH($E543)+$L543+1,0),DATE(YEAR($E543),MONTH($E543)+$L543,DAY($E543))-1),"")</f>
        <v/>
      </c>
      <c r="N543" s="6">
        <f>IF($B543&amp;$D543&amp;$E543="","",IF($M543="","入力不足",IF($M543&gt;=TODAY(),"期間内の目安","期限切れの目安")))</f>
        <v/>
      </c>
      <c r="O543" s="6">
        <f>IF($D543="","",IF(SUMPRODUCT(--($D$5:$D$1004=$D543))&gt;1,"重複あり",""))</f>
        <v/>
      </c>
      <c r="P543" s="12"/>
    </row>
    <row r="544" spans="1:16">
      <c r="A544" s="15"/>
      <c r="B544" s="11"/>
      <c r="C544" s="16">
        <f>IF($B544="","",IFERROR(INDEX('製品一覧'!$B$5:$B$54,MATCH($B544,'製品一覧'!$A$5:$A$54,0)),"型番が未登録"))</f>
        <v/>
      </c>
      <c r="D544" s="11"/>
      <c r="E544" s="15"/>
      <c r="F544" s="12"/>
      <c r="G544" s="12"/>
      <c r="H544" s="12"/>
      <c r="I544" s="11"/>
      <c r="J544" s="12"/>
      <c r="K544" s="12"/>
      <c r="L544" s="17">
        <f>IF($B544="","",IFERROR(INDEX('製品一覧'!$C$5:$C$54,MATCH($B544,'製品一覧'!$A$5:$A$54,0)),""))</f>
        <v/>
      </c>
      <c r="M544" s="18">
        <f>IF(AND(ISNUMBER($E544),ISNUMBER($L544),$L544&gt;0),IF(DAY($E544)&gt;DAY(DATE(YEAR($E544),MONTH($E544)+$L544+1,0)),DATE(YEAR($E544),MONTH($E544)+$L544+1,0),DATE(YEAR($E544),MONTH($E544)+$L544,DAY($E544))-1),"")</f>
        <v/>
      </c>
      <c r="N544" s="6">
        <f>IF($B544&amp;$D544&amp;$E544="","",IF($M544="","入力不足",IF($M544&gt;=TODAY(),"期間内の目安","期限切れの目安")))</f>
        <v/>
      </c>
      <c r="O544" s="6">
        <f>IF($D544="","",IF(SUMPRODUCT(--($D$5:$D$1004=$D544))&gt;1,"重複あり",""))</f>
        <v/>
      </c>
      <c r="P544" s="12"/>
    </row>
    <row r="545" spans="1:16">
      <c r="A545" s="15"/>
      <c r="B545" s="11"/>
      <c r="C545" s="16">
        <f>IF($B545="","",IFERROR(INDEX('製品一覧'!$B$5:$B$54,MATCH($B545,'製品一覧'!$A$5:$A$54,0)),"型番が未登録"))</f>
        <v/>
      </c>
      <c r="D545" s="11"/>
      <c r="E545" s="15"/>
      <c r="F545" s="12"/>
      <c r="G545" s="12"/>
      <c r="H545" s="12"/>
      <c r="I545" s="11"/>
      <c r="J545" s="12"/>
      <c r="K545" s="12"/>
      <c r="L545" s="17">
        <f>IF($B545="","",IFERROR(INDEX('製品一覧'!$C$5:$C$54,MATCH($B545,'製品一覧'!$A$5:$A$54,0)),""))</f>
        <v/>
      </c>
      <c r="M545" s="18">
        <f>IF(AND(ISNUMBER($E545),ISNUMBER($L545),$L545&gt;0),IF(DAY($E545)&gt;DAY(DATE(YEAR($E545),MONTH($E545)+$L545+1,0)),DATE(YEAR($E545),MONTH($E545)+$L545+1,0),DATE(YEAR($E545),MONTH($E545)+$L545,DAY($E545))-1),"")</f>
        <v/>
      </c>
      <c r="N545" s="6">
        <f>IF($B545&amp;$D545&amp;$E545="","",IF($M545="","入力不足",IF($M545&gt;=TODAY(),"期間内の目安","期限切れの目安")))</f>
        <v/>
      </c>
      <c r="O545" s="6">
        <f>IF($D545="","",IF(SUMPRODUCT(--($D$5:$D$1004=$D545))&gt;1,"重複あり",""))</f>
        <v/>
      </c>
      <c r="P545" s="12"/>
    </row>
    <row r="546" spans="1:16">
      <c r="A546" s="15"/>
      <c r="B546" s="11"/>
      <c r="C546" s="16">
        <f>IF($B546="","",IFERROR(INDEX('製品一覧'!$B$5:$B$54,MATCH($B546,'製品一覧'!$A$5:$A$54,0)),"型番が未登録"))</f>
        <v/>
      </c>
      <c r="D546" s="11"/>
      <c r="E546" s="15"/>
      <c r="F546" s="12"/>
      <c r="G546" s="12"/>
      <c r="H546" s="12"/>
      <c r="I546" s="11"/>
      <c r="J546" s="12"/>
      <c r="K546" s="12"/>
      <c r="L546" s="17">
        <f>IF($B546="","",IFERROR(INDEX('製品一覧'!$C$5:$C$54,MATCH($B546,'製品一覧'!$A$5:$A$54,0)),""))</f>
        <v/>
      </c>
      <c r="M546" s="18">
        <f>IF(AND(ISNUMBER($E546),ISNUMBER($L546),$L546&gt;0),IF(DAY($E546)&gt;DAY(DATE(YEAR($E546),MONTH($E546)+$L546+1,0)),DATE(YEAR($E546),MONTH($E546)+$L546+1,0),DATE(YEAR($E546),MONTH($E546)+$L546,DAY($E546))-1),"")</f>
        <v/>
      </c>
      <c r="N546" s="6">
        <f>IF($B546&amp;$D546&amp;$E546="","",IF($M546="","入力不足",IF($M546&gt;=TODAY(),"期間内の目安","期限切れの目安")))</f>
        <v/>
      </c>
      <c r="O546" s="6">
        <f>IF($D546="","",IF(SUMPRODUCT(--($D$5:$D$1004=$D546))&gt;1,"重複あり",""))</f>
        <v/>
      </c>
      <c r="P546" s="12"/>
    </row>
    <row r="547" spans="1:16">
      <c r="A547" s="15"/>
      <c r="B547" s="11"/>
      <c r="C547" s="16">
        <f>IF($B547="","",IFERROR(INDEX('製品一覧'!$B$5:$B$54,MATCH($B547,'製品一覧'!$A$5:$A$54,0)),"型番が未登録"))</f>
        <v/>
      </c>
      <c r="D547" s="11"/>
      <c r="E547" s="15"/>
      <c r="F547" s="12"/>
      <c r="G547" s="12"/>
      <c r="H547" s="12"/>
      <c r="I547" s="11"/>
      <c r="J547" s="12"/>
      <c r="K547" s="12"/>
      <c r="L547" s="17">
        <f>IF($B547="","",IFERROR(INDEX('製品一覧'!$C$5:$C$54,MATCH($B547,'製品一覧'!$A$5:$A$54,0)),""))</f>
        <v/>
      </c>
      <c r="M547" s="18">
        <f>IF(AND(ISNUMBER($E547),ISNUMBER($L547),$L547&gt;0),IF(DAY($E547)&gt;DAY(DATE(YEAR($E547),MONTH($E547)+$L547+1,0)),DATE(YEAR($E547),MONTH($E547)+$L547+1,0),DATE(YEAR($E547),MONTH($E547)+$L547,DAY($E547))-1),"")</f>
        <v/>
      </c>
      <c r="N547" s="6">
        <f>IF($B547&amp;$D547&amp;$E547="","",IF($M547="","入力不足",IF($M547&gt;=TODAY(),"期間内の目安","期限切れの目安")))</f>
        <v/>
      </c>
      <c r="O547" s="6">
        <f>IF($D547="","",IF(SUMPRODUCT(--($D$5:$D$1004=$D547))&gt;1,"重複あり",""))</f>
        <v/>
      </c>
      <c r="P547" s="12"/>
    </row>
    <row r="548" spans="1:16">
      <c r="A548" s="15"/>
      <c r="B548" s="11"/>
      <c r="C548" s="16">
        <f>IF($B548="","",IFERROR(INDEX('製品一覧'!$B$5:$B$54,MATCH($B548,'製品一覧'!$A$5:$A$54,0)),"型番が未登録"))</f>
        <v/>
      </c>
      <c r="D548" s="11"/>
      <c r="E548" s="15"/>
      <c r="F548" s="12"/>
      <c r="G548" s="12"/>
      <c r="H548" s="12"/>
      <c r="I548" s="11"/>
      <c r="J548" s="12"/>
      <c r="K548" s="12"/>
      <c r="L548" s="17">
        <f>IF($B548="","",IFERROR(INDEX('製品一覧'!$C$5:$C$54,MATCH($B548,'製品一覧'!$A$5:$A$54,0)),""))</f>
        <v/>
      </c>
      <c r="M548" s="18">
        <f>IF(AND(ISNUMBER($E548),ISNUMBER($L548),$L548&gt;0),IF(DAY($E548)&gt;DAY(DATE(YEAR($E548),MONTH($E548)+$L548+1,0)),DATE(YEAR($E548),MONTH($E548)+$L548+1,0),DATE(YEAR($E548),MONTH($E548)+$L548,DAY($E548))-1),"")</f>
        <v/>
      </c>
      <c r="N548" s="6">
        <f>IF($B548&amp;$D548&amp;$E548="","",IF($M548="","入力不足",IF($M548&gt;=TODAY(),"期間内の目安","期限切れの目安")))</f>
        <v/>
      </c>
      <c r="O548" s="6">
        <f>IF($D548="","",IF(SUMPRODUCT(--($D$5:$D$1004=$D548))&gt;1,"重複あり",""))</f>
        <v/>
      </c>
      <c r="P548" s="12"/>
    </row>
    <row r="549" spans="1:16">
      <c r="A549" s="15"/>
      <c r="B549" s="11"/>
      <c r="C549" s="16">
        <f>IF($B549="","",IFERROR(INDEX('製品一覧'!$B$5:$B$54,MATCH($B549,'製品一覧'!$A$5:$A$54,0)),"型番が未登録"))</f>
        <v/>
      </c>
      <c r="D549" s="11"/>
      <c r="E549" s="15"/>
      <c r="F549" s="12"/>
      <c r="G549" s="12"/>
      <c r="H549" s="12"/>
      <c r="I549" s="11"/>
      <c r="J549" s="12"/>
      <c r="K549" s="12"/>
      <c r="L549" s="17">
        <f>IF($B549="","",IFERROR(INDEX('製品一覧'!$C$5:$C$54,MATCH($B549,'製品一覧'!$A$5:$A$54,0)),""))</f>
        <v/>
      </c>
      <c r="M549" s="18">
        <f>IF(AND(ISNUMBER($E549),ISNUMBER($L549),$L549&gt;0),IF(DAY($E549)&gt;DAY(DATE(YEAR($E549),MONTH($E549)+$L549+1,0)),DATE(YEAR($E549),MONTH($E549)+$L549+1,0),DATE(YEAR($E549),MONTH($E549)+$L549,DAY($E549))-1),"")</f>
        <v/>
      </c>
      <c r="N549" s="6">
        <f>IF($B549&amp;$D549&amp;$E549="","",IF($M549="","入力不足",IF($M549&gt;=TODAY(),"期間内の目安","期限切れの目安")))</f>
        <v/>
      </c>
      <c r="O549" s="6">
        <f>IF($D549="","",IF(SUMPRODUCT(--($D$5:$D$1004=$D549))&gt;1,"重複あり",""))</f>
        <v/>
      </c>
      <c r="P549" s="12"/>
    </row>
    <row r="550" spans="1:16">
      <c r="A550" s="15"/>
      <c r="B550" s="11"/>
      <c r="C550" s="16">
        <f>IF($B550="","",IFERROR(INDEX('製品一覧'!$B$5:$B$54,MATCH($B550,'製品一覧'!$A$5:$A$54,0)),"型番が未登録"))</f>
        <v/>
      </c>
      <c r="D550" s="11"/>
      <c r="E550" s="15"/>
      <c r="F550" s="12"/>
      <c r="G550" s="12"/>
      <c r="H550" s="12"/>
      <c r="I550" s="11"/>
      <c r="J550" s="12"/>
      <c r="K550" s="12"/>
      <c r="L550" s="17">
        <f>IF($B550="","",IFERROR(INDEX('製品一覧'!$C$5:$C$54,MATCH($B550,'製品一覧'!$A$5:$A$54,0)),""))</f>
        <v/>
      </c>
      <c r="M550" s="18">
        <f>IF(AND(ISNUMBER($E550),ISNUMBER($L550),$L550&gt;0),IF(DAY($E550)&gt;DAY(DATE(YEAR($E550),MONTH($E550)+$L550+1,0)),DATE(YEAR($E550),MONTH($E550)+$L550+1,0),DATE(YEAR($E550),MONTH($E550)+$L550,DAY($E550))-1),"")</f>
        <v/>
      </c>
      <c r="N550" s="6">
        <f>IF($B550&amp;$D550&amp;$E550="","",IF($M550="","入力不足",IF($M550&gt;=TODAY(),"期間内の目安","期限切れの目安")))</f>
        <v/>
      </c>
      <c r="O550" s="6">
        <f>IF($D550="","",IF(SUMPRODUCT(--($D$5:$D$1004=$D550))&gt;1,"重複あり",""))</f>
        <v/>
      </c>
      <c r="P550" s="12"/>
    </row>
    <row r="551" spans="1:16">
      <c r="A551" s="15"/>
      <c r="B551" s="11"/>
      <c r="C551" s="16">
        <f>IF($B551="","",IFERROR(INDEX('製品一覧'!$B$5:$B$54,MATCH($B551,'製品一覧'!$A$5:$A$54,0)),"型番が未登録"))</f>
        <v/>
      </c>
      <c r="D551" s="11"/>
      <c r="E551" s="15"/>
      <c r="F551" s="12"/>
      <c r="G551" s="12"/>
      <c r="H551" s="12"/>
      <c r="I551" s="11"/>
      <c r="J551" s="12"/>
      <c r="K551" s="12"/>
      <c r="L551" s="17">
        <f>IF($B551="","",IFERROR(INDEX('製品一覧'!$C$5:$C$54,MATCH($B551,'製品一覧'!$A$5:$A$54,0)),""))</f>
        <v/>
      </c>
      <c r="M551" s="18">
        <f>IF(AND(ISNUMBER($E551),ISNUMBER($L551),$L551&gt;0),IF(DAY($E551)&gt;DAY(DATE(YEAR($E551),MONTH($E551)+$L551+1,0)),DATE(YEAR($E551),MONTH($E551)+$L551+1,0),DATE(YEAR($E551),MONTH($E551)+$L551,DAY($E551))-1),"")</f>
        <v/>
      </c>
      <c r="N551" s="6">
        <f>IF($B551&amp;$D551&amp;$E551="","",IF($M551="","入力不足",IF($M551&gt;=TODAY(),"期間内の目安","期限切れの目安")))</f>
        <v/>
      </c>
      <c r="O551" s="6">
        <f>IF($D551="","",IF(SUMPRODUCT(--($D$5:$D$1004=$D551))&gt;1,"重複あり",""))</f>
        <v/>
      </c>
      <c r="P551" s="12"/>
    </row>
    <row r="552" spans="1:16">
      <c r="A552" s="15"/>
      <c r="B552" s="11"/>
      <c r="C552" s="16">
        <f>IF($B552="","",IFERROR(INDEX('製品一覧'!$B$5:$B$54,MATCH($B552,'製品一覧'!$A$5:$A$54,0)),"型番が未登録"))</f>
        <v/>
      </c>
      <c r="D552" s="11"/>
      <c r="E552" s="15"/>
      <c r="F552" s="12"/>
      <c r="G552" s="12"/>
      <c r="H552" s="12"/>
      <c r="I552" s="11"/>
      <c r="J552" s="12"/>
      <c r="K552" s="12"/>
      <c r="L552" s="17">
        <f>IF($B552="","",IFERROR(INDEX('製品一覧'!$C$5:$C$54,MATCH($B552,'製品一覧'!$A$5:$A$54,0)),""))</f>
        <v/>
      </c>
      <c r="M552" s="18">
        <f>IF(AND(ISNUMBER($E552),ISNUMBER($L552),$L552&gt;0),IF(DAY($E552)&gt;DAY(DATE(YEAR($E552),MONTH($E552)+$L552+1,0)),DATE(YEAR($E552),MONTH($E552)+$L552+1,0),DATE(YEAR($E552),MONTH($E552)+$L552,DAY($E552))-1),"")</f>
        <v/>
      </c>
      <c r="N552" s="6">
        <f>IF($B552&amp;$D552&amp;$E552="","",IF($M552="","入力不足",IF($M552&gt;=TODAY(),"期間内の目安","期限切れの目安")))</f>
        <v/>
      </c>
      <c r="O552" s="6">
        <f>IF($D552="","",IF(SUMPRODUCT(--($D$5:$D$1004=$D552))&gt;1,"重複あり",""))</f>
        <v/>
      </c>
      <c r="P552" s="12"/>
    </row>
    <row r="553" spans="1:16">
      <c r="A553" s="15"/>
      <c r="B553" s="11"/>
      <c r="C553" s="16">
        <f>IF($B553="","",IFERROR(INDEX('製品一覧'!$B$5:$B$54,MATCH($B553,'製品一覧'!$A$5:$A$54,0)),"型番が未登録"))</f>
        <v/>
      </c>
      <c r="D553" s="11"/>
      <c r="E553" s="15"/>
      <c r="F553" s="12"/>
      <c r="G553" s="12"/>
      <c r="H553" s="12"/>
      <c r="I553" s="11"/>
      <c r="J553" s="12"/>
      <c r="K553" s="12"/>
      <c r="L553" s="17">
        <f>IF($B553="","",IFERROR(INDEX('製品一覧'!$C$5:$C$54,MATCH($B553,'製品一覧'!$A$5:$A$54,0)),""))</f>
        <v/>
      </c>
      <c r="M553" s="18">
        <f>IF(AND(ISNUMBER($E553),ISNUMBER($L553),$L553&gt;0),IF(DAY($E553)&gt;DAY(DATE(YEAR($E553),MONTH($E553)+$L553+1,0)),DATE(YEAR($E553),MONTH($E553)+$L553+1,0),DATE(YEAR($E553),MONTH($E553)+$L553,DAY($E553))-1),"")</f>
        <v/>
      </c>
      <c r="N553" s="6">
        <f>IF($B553&amp;$D553&amp;$E553="","",IF($M553="","入力不足",IF($M553&gt;=TODAY(),"期間内の目安","期限切れの目安")))</f>
        <v/>
      </c>
      <c r="O553" s="6">
        <f>IF($D553="","",IF(SUMPRODUCT(--($D$5:$D$1004=$D553))&gt;1,"重複あり",""))</f>
        <v/>
      </c>
      <c r="P553" s="12"/>
    </row>
    <row r="554" spans="1:16">
      <c r="A554" s="15"/>
      <c r="B554" s="11"/>
      <c r="C554" s="16">
        <f>IF($B554="","",IFERROR(INDEX('製品一覧'!$B$5:$B$54,MATCH($B554,'製品一覧'!$A$5:$A$54,0)),"型番が未登録"))</f>
        <v/>
      </c>
      <c r="D554" s="11"/>
      <c r="E554" s="15"/>
      <c r="F554" s="12"/>
      <c r="G554" s="12"/>
      <c r="H554" s="12"/>
      <c r="I554" s="11"/>
      <c r="J554" s="12"/>
      <c r="K554" s="12"/>
      <c r="L554" s="17">
        <f>IF($B554="","",IFERROR(INDEX('製品一覧'!$C$5:$C$54,MATCH($B554,'製品一覧'!$A$5:$A$54,0)),""))</f>
        <v/>
      </c>
      <c r="M554" s="18">
        <f>IF(AND(ISNUMBER($E554),ISNUMBER($L554),$L554&gt;0),IF(DAY($E554)&gt;DAY(DATE(YEAR($E554),MONTH($E554)+$L554+1,0)),DATE(YEAR($E554),MONTH($E554)+$L554+1,0),DATE(YEAR($E554),MONTH($E554)+$L554,DAY($E554))-1),"")</f>
        <v/>
      </c>
      <c r="N554" s="6">
        <f>IF($B554&amp;$D554&amp;$E554="","",IF($M554="","入力不足",IF($M554&gt;=TODAY(),"期間内の目安","期限切れの目安")))</f>
        <v/>
      </c>
      <c r="O554" s="6">
        <f>IF($D554="","",IF(SUMPRODUCT(--($D$5:$D$1004=$D554))&gt;1,"重複あり",""))</f>
        <v/>
      </c>
      <c r="P554" s="12"/>
    </row>
    <row r="555" spans="1:16">
      <c r="A555" s="15"/>
      <c r="B555" s="11"/>
      <c r="C555" s="16">
        <f>IF($B555="","",IFERROR(INDEX('製品一覧'!$B$5:$B$54,MATCH($B555,'製品一覧'!$A$5:$A$54,0)),"型番が未登録"))</f>
        <v/>
      </c>
      <c r="D555" s="11"/>
      <c r="E555" s="15"/>
      <c r="F555" s="12"/>
      <c r="G555" s="12"/>
      <c r="H555" s="12"/>
      <c r="I555" s="11"/>
      <c r="J555" s="12"/>
      <c r="K555" s="12"/>
      <c r="L555" s="17">
        <f>IF($B555="","",IFERROR(INDEX('製品一覧'!$C$5:$C$54,MATCH($B555,'製品一覧'!$A$5:$A$54,0)),""))</f>
        <v/>
      </c>
      <c r="M555" s="18">
        <f>IF(AND(ISNUMBER($E555),ISNUMBER($L555),$L555&gt;0),IF(DAY($E555)&gt;DAY(DATE(YEAR($E555),MONTH($E555)+$L555+1,0)),DATE(YEAR($E555),MONTH($E555)+$L555+1,0),DATE(YEAR($E555),MONTH($E555)+$L555,DAY($E555))-1),"")</f>
        <v/>
      </c>
      <c r="N555" s="6">
        <f>IF($B555&amp;$D555&amp;$E555="","",IF($M555="","入力不足",IF($M555&gt;=TODAY(),"期間内の目安","期限切れの目安")))</f>
        <v/>
      </c>
      <c r="O555" s="6">
        <f>IF($D555="","",IF(SUMPRODUCT(--($D$5:$D$1004=$D555))&gt;1,"重複あり",""))</f>
        <v/>
      </c>
      <c r="P555" s="12"/>
    </row>
    <row r="556" spans="1:16">
      <c r="A556" s="15"/>
      <c r="B556" s="11"/>
      <c r="C556" s="16">
        <f>IF($B556="","",IFERROR(INDEX('製品一覧'!$B$5:$B$54,MATCH($B556,'製品一覧'!$A$5:$A$54,0)),"型番が未登録"))</f>
        <v/>
      </c>
      <c r="D556" s="11"/>
      <c r="E556" s="15"/>
      <c r="F556" s="12"/>
      <c r="G556" s="12"/>
      <c r="H556" s="12"/>
      <c r="I556" s="11"/>
      <c r="J556" s="12"/>
      <c r="K556" s="12"/>
      <c r="L556" s="17">
        <f>IF($B556="","",IFERROR(INDEX('製品一覧'!$C$5:$C$54,MATCH($B556,'製品一覧'!$A$5:$A$54,0)),""))</f>
        <v/>
      </c>
      <c r="M556" s="18">
        <f>IF(AND(ISNUMBER($E556),ISNUMBER($L556),$L556&gt;0),IF(DAY($E556)&gt;DAY(DATE(YEAR($E556),MONTH($E556)+$L556+1,0)),DATE(YEAR($E556),MONTH($E556)+$L556+1,0),DATE(YEAR($E556),MONTH($E556)+$L556,DAY($E556))-1),"")</f>
        <v/>
      </c>
      <c r="N556" s="6">
        <f>IF($B556&amp;$D556&amp;$E556="","",IF($M556="","入力不足",IF($M556&gt;=TODAY(),"期間内の目安","期限切れの目安")))</f>
        <v/>
      </c>
      <c r="O556" s="6">
        <f>IF($D556="","",IF(SUMPRODUCT(--($D$5:$D$1004=$D556))&gt;1,"重複あり",""))</f>
        <v/>
      </c>
      <c r="P556" s="12"/>
    </row>
    <row r="557" spans="1:16">
      <c r="A557" s="15"/>
      <c r="B557" s="11"/>
      <c r="C557" s="16">
        <f>IF($B557="","",IFERROR(INDEX('製品一覧'!$B$5:$B$54,MATCH($B557,'製品一覧'!$A$5:$A$54,0)),"型番が未登録"))</f>
        <v/>
      </c>
      <c r="D557" s="11"/>
      <c r="E557" s="15"/>
      <c r="F557" s="12"/>
      <c r="G557" s="12"/>
      <c r="H557" s="12"/>
      <c r="I557" s="11"/>
      <c r="J557" s="12"/>
      <c r="K557" s="12"/>
      <c r="L557" s="17">
        <f>IF($B557="","",IFERROR(INDEX('製品一覧'!$C$5:$C$54,MATCH($B557,'製品一覧'!$A$5:$A$54,0)),""))</f>
        <v/>
      </c>
      <c r="M557" s="18">
        <f>IF(AND(ISNUMBER($E557),ISNUMBER($L557),$L557&gt;0),IF(DAY($E557)&gt;DAY(DATE(YEAR($E557),MONTH($E557)+$L557+1,0)),DATE(YEAR($E557),MONTH($E557)+$L557+1,0),DATE(YEAR($E557),MONTH($E557)+$L557,DAY($E557))-1),"")</f>
        <v/>
      </c>
      <c r="N557" s="6">
        <f>IF($B557&amp;$D557&amp;$E557="","",IF($M557="","入力不足",IF($M557&gt;=TODAY(),"期間内の目安","期限切れの目安")))</f>
        <v/>
      </c>
      <c r="O557" s="6">
        <f>IF($D557="","",IF(SUMPRODUCT(--($D$5:$D$1004=$D557))&gt;1,"重複あり",""))</f>
        <v/>
      </c>
      <c r="P557" s="12"/>
    </row>
    <row r="558" spans="1:16">
      <c r="A558" s="15"/>
      <c r="B558" s="11"/>
      <c r="C558" s="16">
        <f>IF($B558="","",IFERROR(INDEX('製品一覧'!$B$5:$B$54,MATCH($B558,'製品一覧'!$A$5:$A$54,0)),"型番が未登録"))</f>
        <v/>
      </c>
      <c r="D558" s="11"/>
      <c r="E558" s="15"/>
      <c r="F558" s="12"/>
      <c r="G558" s="12"/>
      <c r="H558" s="12"/>
      <c r="I558" s="11"/>
      <c r="J558" s="12"/>
      <c r="K558" s="12"/>
      <c r="L558" s="17">
        <f>IF($B558="","",IFERROR(INDEX('製品一覧'!$C$5:$C$54,MATCH($B558,'製品一覧'!$A$5:$A$54,0)),""))</f>
        <v/>
      </c>
      <c r="M558" s="18">
        <f>IF(AND(ISNUMBER($E558),ISNUMBER($L558),$L558&gt;0),IF(DAY($E558)&gt;DAY(DATE(YEAR($E558),MONTH($E558)+$L558+1,0)),DATE(YEAR($E558),MONTH($E558)+$L558+1,0),DATE(YEAR($E558),MONTH($E558)+$L558,DAY($E558))-1),"")</f>
        <v/>
      </c>
      <c r="N558" s="6">
        <f>IF($B558&amp;$D558&amp;$E558="","",IF($M558="","入力不足",IF($M558&gt;=TODAY(),"期間内の目安","期限切れの目安")))</f>
        <v/>
      </c>
      <c r="O558" s="6">
        <f>IF($D558="","",IF(SUMPRODUCT(--($D$5:$D$1004=$D558))&gt;1,"重複あり",""))</f>
        <v/>
      </c>
      <c r="P558" s="12"/>
    </row>
    <row r="559" spans="1:16">
      <c r="A559" s="15"/>
      <c r="B559" s="11"/>
      <c r="C559" s="16">
        <f>IF($B559="","",IFERROR(INDEX('製品一覧'!$B$5:$B$54,MATCH($B559,'製品一覧'!$A$5:$A$54,0)),"型番が未登録"))</f>
        <v/>
      </c>
      <c r="D559" s="11"/>
      <c r="E559" s="15"/>
      <c r="F559" s="12"/>
      <c r="G559" s="12"/>
      <c r="H559" s="12"/>
      <c r="I559" s="11"/>
      <c r="J559" s="12"/>
      <c r="K559" s="12"/>
      <c r="L559" s="17">
        <f>IF($B559="","",IFERROR(INDEX('製品一覧'!$C$5:$C$54,MATCH($B559,'製品一覧'!$A$5:$A$54,0)),""))</f>
        <v/>
      </c>
      <c r="M559" s="18">
        <f>IF(AND(ISNUMBER($E559),ISNUMBER($L559),$L559&gt;0),IF(DAY($E559)&gt;DAY(DATE(YEAR($E559),MONTH($E559)+$L559+1,0)),DATE(YEAR($E559),MONTH($E559)+$L559+1,0),DATE(YEAR($E559),MONTH($E559)+$L559,DAY($E559))-1),"")</f>
        <v/>
      </c>
      <c r="N559" s="6">
        <f>IF($B559&amp;$D559&amp;$E559="","",IF($M559="","入力不足",IF($M559&gt;=TODAY(),"期間内の目安","期限切れの目安")))</f>
        <v/>
      </c>
      <c r="O559" s="6">
        <f>IF($D559="","",IF(SUMPRODUCT(--($D$5:$D$1004=$D559))&gt;1,"重複あり",""))</f>
        <v/>
      </c>
      <c r="P559" s="12"/>
    </row>
    <row r="560" spans="1:16">
      <c r="A560" s="15"/>
      <c r="B560" s="11"/>
      <c r="C560" s="16">
        <f>IF($B560="","",IFERROR(INDEX('製品一覧'!$B$5:$B$54,MATCH($B560,'製品一覧'!$A$5:$A$54,0)),"型番が未登録"))</f>
        <v/>
      </c>
      <c r="D560" s="11"/>
      <c r="E560" s="15"/>
      <c r="F560" s="12"/>
      <c r="G560" s="12"/>
      <c r="H560" s="12"/>
      <c r="I560" s="11"/>
      <c r="J560" s="12"/>
      <c r="K560" s="12"/>
      <c r="L560" s="17">
        <f>IF($B560="","",IFERROR(INDEX('製品一覧'!$C$5:$C$54,MATCH($B560,'製品一覧'!$A$5:$A$54,0)),""))</f>
        <v/>
      </c>
      <c r="M560" s="18">
        <f>IF(AND(ISNUMBER($E560),ISNUMBER($L560),$L560&gt;0),IF(DAY($E560)&gt;DAY(DATE(YEAR($E560),MONTH($E560)+$L560+1,0)),DATE(YEAR($E560),MONTH($E560)+$L560+1,0),DATE(YEAR($E560),MONTH($E560)+$L560,DAY($E560))-1),"")</f>
        <v/>
      </c>
      <c r="N560" s="6">
        <f>IF($B560&amp;$D560&amp;$E560="","",IF($M560="","入力不足",IF($M560&gt;=TODAY(),"期間内の目安","期限切れの目安")))</f>
        <v/>
      </c>
      <c r="O560" s="6">
        <f>IF($D560="","",IF(SUMPRODUCT(--($D$5:$D$1004=$D560))&gt;1,"重複あり",""))</f>
        <v/>
      </c>
      <c r="P560" s="12"/>
    </row>
    <row r="561" spans="1:16">
      <c r="A561" s="15"/>
      <c r="B561" s="11"/>
      <c r="C561" s="16">
        <f>IF($B561="","",IFERROR(INDEX('製品一覧'!$B$5:$B$54,MATCH($B561,'製品一覧'!$A$5:$A$54,0)),"型番が未登録"))</f>
        <v/>
      </c>
      <c r="D561" s="11"/>
      <c r="E561" s="15"/>
      <c r="F561" s="12"/>
      <c r="G561" s="12"/>
      <c r="H561" s="12"/>
      <c r="I561" s="11"/>
      <c r="J561" s="12"/>
      <c r="K561" s="12"/>
      <c r="L561" s="17">
        <f>IF($B561="","",IFERROR(INDEX('製品一覧'!$C$5:$C$54,MATCH($B561,'製品一覧'!$A$5:$A$54,0)),""))</f>
        <v/>
      </c>
      <c r="M561" s="18">
        <f>IF(AND(ISNUMBER($E561),ISNUMBER($L561),$L561&gt;0),IF(DAY($E561)&gt;DAY(DATE(YEAR($E561),MONTH($E561)+$L561+1,0)),DATE(YEAR($E561),MONTH($E561)+$L561+1,0),DATE(YEAR($E561),MONTH($E561)+$L561,DAY($E561))-1),"")</f>
        <v/>
      </c>
      <c r="N561" s="6">
        <f>IF($B561&amp;$D561&amp;$E561="","",IF($M561="","入力不足",IF($M561&gt;=TODAY(),"期間内の目安","期限切れの目安")))</f>
        <v/>
      </c>
      <c r="O561" s="6">
        <f>IF($D561="","",IF(SUMPRODUCT(--($D$5:$D$1004=$D561))&gt;1,"重複あり",""))</f>
        <v/>
      </c>
      <c r="P561" s="12"/>
    </row>
    <row r="562" spans="1:16">
      <c r="A562" s="15"/>
      <c r="B562" s="11"/>
      <c r="C562" s="16">
        <f>IF($B562="","",IFERROR(INDEX('製品一覧'!$B$5:$B$54,MATCH($B562,'製品一覧'!$A$5:$A$54,0)),"型番が未登録"))</f>
        <v/>
      </c>
      <c r="D562" s="11"/>
      <c r="E562" s="15"/>
      <c r="F562" s="12"/>
      <c r="G562" s="12"/>
      <c r="H562" s="12"/>
      <c r="I562" s="11"/>
      <c r="J562" s="12"/>
      <c r="K562" s="12"/>
      <c r="L562" s="17">
        <f>IF($B562="","",IFERROR(INDEX('製品一覧'!$C$5:$C$54,MATCH($B562,'製品一覧'!$A$5:$A$54,0)),""))</f>
        <v/>
      </c>
      <c r="M562" s="18">
        <f>IF(AND(ISNUMBER($E562),ISNUMBER($L562),$L562&gt;0),IF(DAY($E562)&gt;DAY(DATE(YEAR($E562),MONTH($E562)+$L562+1,0)),DATE(YEAR($E562),MONTH($E562)+$L562+1,0),DATE(YEAR($E562),MONTH($E562)+$L562,DAY($E562))-1),"")</f>
        <v/>
      </c>
      <c r="N562" s="6">
        <f>IF($B562&amp;$D562&amp;$E562="","",IF($M562="","入力不足",IF($M562&gt;=TODAY(),"期間内の目安","期限切れの目安")))</f>
        <v/>
      </c>
      <c r="O562" s="6">
        <f>IF($D562="","",IF(SUMPRODUCT(--($D$5:$D$1004=$D562))&gt;1,"重複あり",""))</f>
        <v/>
      </c>
      <c r="P562" s="12"/>
    </row>
    <row r="563" spans="1:16">
      <c r="A563" s="15"/>
      <c r="B563" s="11"/>
      <c r="C563" s="16">
        <f>IF($B563="","",IFERROR(INDEX('製品一覧'!$B$5:$B$54,MATCH($B563,'製品一覧'!$A$5:$A$54,0)),"型番が未登録"))</f>
        <v/>
      </c>
      <c r="D563" s="11"/>
      <c r="E563" s="15"/>
      <c r="F563" s="12"/>
      <c r="G563" s="12"/>
      <c r="H563" s="12"/>
      <c r="I563" s="11"/>
      <c r="J563" s="12"/>
      <c r="K563" s="12"/>
      <c r="L563" s="17">
        <f>IF($B563="","",IFERROR(INDEX('製品一覧'!$C$5:$C$54,MATCH($B563,'製品一覧'!$A$5:$A$54,0)),""))</f>
        <v/>
      </c>
      <c r="M563" s="18">
        <f>IF(AND(ISNUMBER($E563),ISNUMBER($L563),$L563&gt;0),IF(DAY($E563)&gt;DAY(DATE(YEAR($E563),MONTH($E563)+$L563+1,0)),DATE(YEAR($E563),MONTH($E563)+$L563+1,0),DATE(YEAR($E563),MONTH($E563)+$L563,DAY($E563))-1),"")</f>
        <v/>
      </c>
      <c r="N563" s="6">
        <f>IF($B563&amp;$D563&amp;$E563="","",IF($M563="","入力不足",IF($M563&gt;=TODAY(),"期間内の目安","期限切れの目安")))</f>
        <v/>
      </c>
      <c r="O563" s="6">
        <f>IF($D563="","",IF(SUMPRODUCT(--($D$5:$D$1004=$D563))&gt;1,"重複あり",""))</f>
        <v/>
      </c>
      <c r="P563" s="12"/>
    </row>
    <row r="564" spans="1:16">
      <c r="A564" s="15"/>
      <c r="B564" s="11"/>
      <c r="C564" s="16">
        <f>IF($B564="","",IFERROR(INDEX('製品一覧'!$B$5:$B$54,MATCH($B564,'製品一覧'!$A$5:$A$54,0)),"型番が未登録"))</f>
        <v/>
      </c>
      <c r="D564" s="11"/>
      <c r="E564" s="15"/>
      <c r="F564" s="12"/>
      <c r="G564" s="12"/>
      <c r="H564" s="12"/>
      <c r="I564" s="11"/>
      <c r="J564" s="12"/>
      <c r="K564" s="12"/>
      <c r="L564" s="17">
        <f>IF($B564="","",IFERROR(INDEX('製品一覧'!$C$5:$C$54,MATCH($B564,'製品一覧'!$A$5:$A$54,0)),""))</f>
        <v/>
      </c>
      <c r="M564" s="18">
        <f>IF(AND(ISNUMBER($E564),ISNUMBER($L564),$L564&gt;0),IF(DAY($E564)&gt;DAY(DATE(YEAR($E564),MONTH($E564)+$L564+1,0)),DATE(YEAR($E564),MONTH($E564)+$L564+1,0),DATE(YEAR($E564),MONTH($E564)+$L564,DAY($E564))-1),"")</f>
        <v/>
      </c>
      <c r="N564" s="6">
        <f>IF($B564&amp;$D564&amp;$E564="","",IF($M564="","入力不足",IF($M564&gt;=TODAY(),"期間内の目安","期限切れの目安")))</f>
        <v/>
      </c>
      <c r="O564" s="6">
        <f>IF($D564="","",IF(SUMPRODUCT(--($D$5:$D$1004=$D564))&gt;1,"重複あり",""))</f>
        <v/>
      </c>
      <c r="P564" s="12"/>
    </row>
    <row r="565" spans="1:16">
      <c r="A565" s="15"/>
      <c r="B565" s="11"/>
      <c r="C565" s="16">
        <f>IF($B565="","",IFERROR(INDEX('製品一覧'!$B$5:$B$54,MATCH($B565,'製品一覧'!$A$5:$A$54,0)),"型番が未登録"))</f>
        <v/>
      </c>
      <c r="D565" s="11"/>
      <c r="E565" s="15"/>
      <c r="F565" s="12"/>
      <c r="G565" s="12"/>
      <c r="H565" s="12"/>
      <c r="I565" s="11"/>
      <c r="J565" s="12"/>
      <c r="K565" s="12"/>
      <c r="L565" s="17">
        <f>IF($B565="","",IFERROR(INDEX('製品一覧'!$C$5:$C$54,MATCH($B565,'製品一覧'!$A$5:$A$54,0)),""))</f>
        <v/>
      </c>
      <c r="M565" s="18">
        <f>IF(AND(ISNUMBER($E565),ISNUMBER($L565),$L565&gt;0),IF(DAY($E565)&gt;DAY(DATE(YEAR($E565),MONTH($E565)+$L565+1,0)),DATE(YEAR($E565),MONTH($E565)+$L565+1,0),DATE(YEAR($E565),MONTH($E565)+$L565,DAY($E565))-1),"")</f>
        <v/>
      </c>
      <c r="N565" s="6">
        <f>IF($B565&amp;$D565&amp;$E565="","",IF($M565="","入力不足",IF($M565&gt;=TODAY(),"期間内の目安","期限切れの目安")))</f>
        <v/>
      </c>
      <c r="O565" s="6">
        <f>IF($D565="","",IF(SUMPRODUCT(--($D$5:$D$1004=$D565))&gt;1,"重複あり",""))</f>
        <v/>
      </c>
      <c r="P565" s="12"/>
    </row>
    <row r="566" spans="1:16">
      <c r="A566" s="15"/>
      <c r="B566" s="11"/>
      <c r="C566" s="16">
        <f>IF($B566="","",IFERROR(INDEX('製品一覧'!$B$5:$B$54,MATCH($B566,'製品一覧'!$A$5:$A$54,0)),"型番が未登録"))</f>
        <v/>
      </c>
      <c r="D566" s="11"/>
      <c r="E566" s="15"/>
      <c r="F566" s="12"/>
      <c r="G566" s="12"/>
      <c r="H566" s="12"/>
      <c r="I566" s="11"/>
      <c r="J566" s="12"/>
      <c r="K566" s="12"/>
      <c r="L566" s="17">
        <f>IF($B566="","",IFERROR(INDEX('製品一覧'!$C$5:$C$54,MATCH($B566,'製品一覧'!$A$5:$A$54,0)),""))</f>
        <v/>
      </c>
      <c r="M566" s="18">
        <f>IF(AND(ISNUMBER($E566),ISNUMBER($L566),$L566&gt;0),IF(DAY($E566)&gt;DAY(DATE(YEAR($E566),MONTH($E566)+$L566+1,0)),DATE(YEAR($E566),MONTH($E566)+$L566+1,0),DATE(YEAR($E566),MONTH($E566)+$L566,DAY($E566))-1),"")</f>
        <v/>
      </c>
      <c r="N566" s="6">
        <f>IF($B566&amp;$D566&amp;$E566="","",IF($M566="","入力不足",IF($M566&gt;=TODAY(),"期間内の目安","期限切れの目安")))</f>
        <v/>
      </c>
      <c r="O566" s="6">
        <f>IF($D566="","",IF(SUMPRODUCT(--($D$5:$D$1004=$D566))&gt;1,"重複あり",""))</f>
        <v/>
      </c>
      <c r="P566" s="12"/>
    </row>
    <row r="567" spans="1:16">
      <c r="A567" s="15"/>
      <c r="B567" s="11"/>
      <c r="C567" s="16">
        <f>IF($B567="","",IFERROR(INDEX('製品一覧'!$B$5:$B$54,MATCH($B567,'製品一覧'!$A$5:$A$54,0)),"型番が未登録"))</f>
        <v/>
      </c>
      <c r="D567" s="11"/>
      <c r="E567" s="15"/>
      <c r="F567" s="12"/>
      <c r="G567" s="12"/>
      <c r="H567" s="12"/>
      <c r="I567" s="11"/>
      <c r="J567" s="12"/>
      <c r="K567" s="12"/>
      <c r="L567" s="17">
        <f>IF($B567="","",IFERROR(INDEX('製品一覧'!$C$5:$C$54,MATCH($B567,'製品一覧'!$A$5:$A$54,0)),""))</f>
        <v/>
      </c>
      <c r="M567" s="18">
        <f>IF(AND(ISNUMBER($E567),ISNUMBER($L567),$L567&gt;0),IF(DAY($E567)&gt;DAY(DATE(YEAR($E567),MONTH($E567)+$L567+1,0)),DATE(YEAR($E567),MONTH($E567)+$L567+1,0),DATE(YEAR($E567),MONTH($E567)+$L567,DAY($E567))-1),"")</f>
        <v/>
      </c>
      <c r="N567" s="6">
        <f>IF($B567&amp;$D567&amp;$E567="","",IF($M567="","入力不足",IF($M567&gt;=TODAY(),"期間内の目安","期限切れの目安")))</f>
        <v/>
      </c>
      <c r="O567" s="6">
        <f>IF($D567="","",IF(SUMPRODUCT(--($D$5:$D$1004=$D567))&gt;1,"重複あり",""))</f>
        <v/>
      </c>
      <c r="P567" s="12"/>
    </row>
    <row r="568" spans="1:16">
      <c r="A568" s="15"/>
      <c r="B568" s="11"/>
      <c r="C568" s="16">
        <f>IF($B568="","",IFERROR(INDEX('製品一覧'!$B$5:$B$54,MATCH($B568,'製品一覧'!$A$5:$A$54,0)),"型番が未登録"))</f>
        <v/>
      </c>
      <c r="D568" s="11"/>
      <c r="E568" s="15"/>
      <c r="F568" s="12"/>
      <c r="G568" s="12"/>
      <c r="H568" s="12"/>
      <c r="I568" s="11"/>
      <c r="J568" s="12"/>
      <c r="K568" s="12"/>
      <c r="L568" s="17">
        <f>IF($B568="","",IFERROR(INDEX('製品一覧'!$C$5:$C$54,MATCH($B568,'製品一覧'!$A$5:$A$54,0)),""))</f>
        <v/>
      </c>
      <c r="M568" s="18">
        <f>IF(AND(ISNUMBER($E568),ISNUMBER($L568),$L568&gt;0),IF(DAY($E568)&gt;DAY(DATE(YEAR($E568),MONTH($E568)+$L568+1,0)),DATE(YEAR($E568),MONTH($E568)+$L568+1,0),DATE(YEAR($E568),MONTH($E568)+$L568,DAY($E568))-1),"")</f>
        <v/>
      </c>
      <c r="N568" s="6">
        <f>IF($B568&amp;$D568&amp;$E568="","",IF($M568="","入力不足",IF($M568&gt;=TODAY(),"期間内の目安","期限切れの目安")))</f>
        <v/>
      </c>
      <c r="O568" s="6">
        <f>IF($D568="","",IF(SUMPRODUCT(--($D$5:$D$1004=$D568))&gt;1,"重複あり",""))</f>
        <v/>
      </c>
      <c r="P568" s="12"/>
    </row>
    <row r="569" spans="1:16">
      <c r="A569" s="15"/>
      <c r="B569" s="11"/>
      <c r="C569" s="16">
        <f>IF($B569="","",IFERROR(INDEX('製品一覧'!$B$5:$B$54,MATCH($B569,'製品一覧'!$A$5:$A$54,0)),"型番が未登録"))</f>
        <v/>
      </c>
      <c r="D569" s="11"/>
      <c r="E569" s="15"/>
      <c r="F569" s="12"/>
      <c r="G569" s="12"/>
      <c r="H569" s="12"/>
      <c r="I569" s="11"/>
      <c r="J569" s="12"/>
      <c r="K569" s="12"/>
      <c r="L569" s="17">
        <f>IF($B569="","",IFERROR(INDEX('製品一覧'!$C$5:$C$54,MATCH($B569,'製品一覧'!$A$5:$A$54,0)),""))</f>
        <v/>
      </c>
      <c r="M569" s="18">
        <f>IF(AND(ISNUMBER($E569),ISNUMBER($L569),$L569&gt;0),IF(DAY($E569)&gt;DAY(DATE(YEAR($E569),MONTH($E569)+$L569+1,0)),DATE(YEAR($E569),MONTH($E569)+$L569+1,0),DATE(YEAR($E569),MONTH($E569)+$L569,DAY($E569))-1),"")</f>
        <v/>
      </c>
      <c r="N569" s="6">
        <f>IF($B569&amp;$D569&amp;$E569="","",IF($M569="","入力不足",IF($M569&gt;=TODAY(),"期間内の目安","期限切れの目安")))</f>
        <v/>
      </c>
      <c r="O569" s="6">
        <f>IF($D569="","",IF(SUMPRODUCT(--($D$5:$D$1004=$D569))&gt;1,"重複あり",""))</f>
        <v/>
      </c>
      <c r="P569" s="12"/>
    </row>
    <row r="570" spans="1:16">
      <c r="A570" s="15"/>
      <c r="B570" s="11"/>
      <c r="C570" s="16">
        <f>IF($B570="","",IFERROR(INDEX('製品一覧'!$B$5:$B$54,MATCH($B570,'製品一覧'!$A$5:$A$54,0)),"型番が未登録"))</f>
        <v/>
      </c>
      <c r="D570" s="11"/>
      <c r="E570" s="15"/>
      <c r="F570" s="12"/>
      <c r="G570" s="12"/>
      <c r="H570" s="12"/>
      <c r="I570" s="11"/>
      <c r="J570" s="12"/>
      <c r="K570" s="12"/>
      <c r="L570" s="17">
        <f>IF($B570="","",IFERROR(INDEX('製品一覧'!$C$5:$C$54,MATCH($B570,'製品一覧'!$A$5:$A$54,0)),""))</f>
        <v/>
      </c>
      <c r="M570" s="18">
        <f>IF(AND(ISNUMBER($E570),ISNUMBER($L570),$L570&gt;0),IF(DAY($E570)&gt;DAY(DATE(YEAR($E570),MONTH($E570)+$L570+1,0)),DATE(YEAR($E570),MONTH($E570)+$L570+1,0),DATE(YEAR($E570),MONTH($E570)+$L570,DAY($E570))-1),"")</f>
        <v/>
      </c>
      <c r="N570" s="6">
        <f>IF($B570&amp;$D570&amp;$E570="","",IF($M570="","入力不足",IF($M570&gt;=TODAY(),"期間内の目安","期限切れの目安")))</f>
        <v/>
      </c>
      <c r="O570" s="6">
        <f>IF($D570="","",IF(SUMPRODUCT(--($D$5:$D$1004=$D570))&gt;1,"重複あり",""))</f>
        <v/>
      </c>
      <c r="P570" s="12"/>
    </row>
    <row r="571" spans="1:16">
      <c r="A571" s="15"/>
      <c r="B571" s="11"/>
      <c r="C571" s="16">
        <f>IF($B571="","",IFERROR(INDEX('製品一覧'!$B$5:$B$54,MATCH($B571,'製品一覧'!$A$5:$A$54,0)),"型番が未登録"))</f>
        <v/>
      </c>
      <c r="D571" s="11"/>
      <c r="E571" s="15"/>
      <c r="F571" s="12"/>
      <c r="G571" s="12"/>
      <c r="H571" s="12"/>
      <c r="I571" s="11"/>
      <c r="J571" s="12"/>
      <c r="K571" s="12"/>
      <c r="L571" s="17">
        <f>IF($B571="","",IFERROR(INDEX('製品一覧'!$C$5:$C$54,MATCH($B571,'製品一覧'!$A$5:$A$54,0)),""))</f>
        <v/>
      </c>
      <c r="M571" s="18">
        <f>IF(AND(ISNUMBER($E571),ISNUMBER($L571),$L571&gt;0),IF(DAY($E571)&gt;DAY(DATE(YEAR($E571),MONTH($E571)+$L571+1,0)),DATE(YEAR($E571),MONTH($E571)+$L571+1,0),DATE(YEAR($E571),MONTH($E571)+$L571,DAY($E571))-1),"")</f>
        <v/>
      </c>
      <c r="N571" s="6">
        <f>IF($B571&amp;$D571&amp;$E571="","",IF($M571="","入力不足",IF($M571&gt;=TODAY(),"期間内の目安","期限切れの目安")))</f>
        <v/>
      </c>
      <c r="O571" s="6">
        <f>IF($D571="","",IF(SUMPRODUCT(--($D$5:$D$1004=$D571))&gt;1,"重複あり",""))</f>
        <v/>
      </c>
      <c r="P571" s="12"/>
    </row>
    <row r="572" spans="1:16">
      <c r="A572" s="15"/>
      <c r="B572" s="11"/>
      <c r="C572" s="16">
        <f>IF($B572="","",IFERROR(INDEX('製品一覧'!$B$5:$B$54,MATCH($B572,'製品一覧'!$A$5:$A$54,0)),"型番が未登録"))</f>
        <v/>
      </c>
      <c r="D572" s="11"/>
      <c r="E572" s="15"/>
      <c r="F572" s="12"/>
      <c r="G572" s="12"/>
      <c r="H572" s="12"/>
      <c r="I572" s="11"/>
      <c r="J572" s="12"/>
      <c r="K572" s="12"/>
      <c r="L572" s="17">
        <f>IF($B572="","",IFERROR(INDEX('製品一覧'!$C$5:$C$54,MATCH($B572,'製品一覧'!$A$5:$A$54,0)),""))</f>
        <v/>
      </c>
      <c r="M572" s="18">
        <f>IF(AND(ISNUMBER($E572),ISNUMBER($L572),$L572&gt;0),IF(DAY($E572)&gt;DAY(DATE(YEAR($E572),MONTH($E572)+$L572+1,0)),DATE(YEAR($E572),MONTH($E572)+$L572+1,0),DATE(YEAR($E572),MONTH($E572)+$L572,DAY($E572))-1),"")</f>
        <v/>
      </c>
      <c r="N572" s="6">
        <f>IF($B572&amp;$D572&amp;$E572="","",IF($M572="","入力不足",IF($M572&gt;=TODAY(),"期間内の目安","期限切れの目安")))</f>
        <v/>
      </c>
      <c r="O572" s="6">
        <f>IF($D572="","",IF(SUMPRODUCT(--($D$5:$D$1004=$D572))&gt;1,"重複あり",""))</f>
        <v/>
      </c>
      <c r="P572" s="12"/>
    </row>
    <row r="573" spans="1:16">
      <c r="A573" s="15"/>
      <c r="B573" s="11"/>
      <c r="C573" s="16">
        <f>IF($B573="","",IFERROR(INDEX('製品一覧'!$B$5:$B$54,MATCH($B573,'製品一覧'!$A$5:$A$54,0)),"型番が未登録"))</f>
        <v/>
      </c>
      <c r="D573" s="11"/>
      <c r="E573" s="15"/>
      <c r="F573" s="12"/>
      <c r="G573" s="12"/>
      <c r="H573" s="12"/>
      <c r="I573" s="11"/>
      <c r="J573" s="12"/>
      <c r="K573" s="12"/>
      <c r="L573" s="17">
        <f>IF($B573="","",IFERROR(INDEX('製品一覧'!$C$5:$C$54,MATCH($B573,'製品一覧'!$A$5:$A$54,0)),""))</f>
        <v/>
      </c>
      <c r="M573" s="18">
        <f>IF(AND(ISNUMBER($E573),ISNUMBER($L573),$L573&gt;0),IF(DAY($E573)&gt;DAY(DATE(YEAR($E573),MONTH($E573)+$L573+1,0)),DATE(YEAR($E573),MONTH($E573)+$L573+1,0),DATE(YEAR($E573),MONTH($E573)+$L573,DAY($E573))-1),"")</f>
        <v/>
      </c>
      <c r="N573" s="6">
        <f>IF($B573&amp;$D573&amp;$E573="","",IF($M573="","入力不足",IF($M573&gt;=TODAY(),"期間内の目安","期限切れの目安")))</f>
        <v/>
      </c>
      <c r="O573" s="6">
        <f>IF($D573="","",IF(SUMPRODUCT(--($D$5:$D$1004=$D573))&gt;1,"重複あり",""))</f>
        <v/>
      </c>
      <c r="P573" s="12"/>
    </row>
    <row r="574" spans="1:16">
      <c r="A574" s="15"/>
      <c r="B574" s="11"/>
      <c r="C574" s="16">
        <f>IF($B574="","",IFERROR(INDEX('製品一覧'!$B$5:$B$54,MATCH($B574,'製品一覧'!$A$5:$A$54,0)),"型番が未登録"))</f>
        <v/>
      </c>
      <c r="D574" s="11"/>
      <c r="E574" s="15"/>
      <c r="F574" s="12"/>
      <c r="G574" s="12"/>
      <c r="H574" s="12"/>
      <c r="I574" s="11"/>
      <c r="J574" s="12"/>
      <c r="K574" s="12"/>
      <c r="L574" s="17">
        <f>IF($B574="","",IFERROR(INDEX('製品一覧'!$C$5:$C$54,MATCH($B574,'製品一覧'!$A$5:$A$54,0)),""))</f>
        <v/>
      </c>
      <c r="M574" s="18">
        <f>IF(AND(ISNUMBER($E574),ISNUMBER($L574),$L574&gt;0),IF(DAY($E574)&gt;DAY(DATE(YEAR($E574),MONTH($E574)+$L574+1,0)),DATE(YEAR($E574),MONTH($E574)+$L574+1,0),DATE(YEAR($E574),MONTH($E574)+$L574,DAY($E574))-1),"")</f>
        <v/>
      </c>
      <c r="N574" s="6">
        <f>IF($B574&amp;$D574&amp;$E574="","",IF($M574="","入力不足",IF($M574&gt;=TODAY(),"期間内の目安","期限切れの目安")))</f>
        <v/>
      </c>
      <c r="O574" s="6">
        <f>IF($D574="","",IF(SUMPRODUCT(--($D$5:$D$1004=$D574))&gt;1,"重複あり",""))</f>
        <v/>
      </c>
      <c r="P574" s="12"/>
    </row>
    <row r="575" spans="1:16">
      <c r="A575" s="15"/>
      <c r="B575" s="11"/>
      <c r="C575" s="16">
        <f>IF($B575="","",IFERROR(INDEX('製品一覧'!$B$5:$B$54,MATCH($B575,'製品一覧'!$A$5:$A$54,0)),"型番が未登録"))</f>
        <v/>
      </c>
      <c r="D575" s="11"/>
      <c r="E575" s="15"/>
      <c r="F575" s="12"/>
      <c r="G575" s="12"/>
      <c r="H575" s="12"/>
      <c r="I575" s="11"/>
      <c r="J575" s="12"/>
      <c r="K575" s="12"/>
      <c r="L575" s="17">
        <f>IF($B575="","",IFERROR(INDEX('製品一覧'!$C$5:$C$54,MATCH($B575,'製品一覧'!$A$5:$A$54,0)),""))</f>
        <v/>
      </c>
      <c r="M575" s="18">
        <f>IF(AND(ISNUMBER($E575),ISNUMBER($L575),$L575&gt;0),IF(DAY($E575)&gt;DAY(DATE(YEAR($E575),MONTH($E575)+$L575+1,0)),DATE(YEAR($E575),MONTH($E575)+$L575+1,0),DATE(YEAR($E575),MONTH($E575)+$L575,DAY($E575))-1),"")</f>
        <v/>
      </c>
      <c r="N575" s="6">
        <f>IF($B575&amp;$D575&amp;$E575="","",IF($M575="","入力不足",IF($M575&gt;=TODAY(),"期間内の目安","期限切れの目安")))</f>
        <v/>
      </c>
      <c r="O575" s="6">
        <f>IF($D575="","",IF(SUMPRODUCT(--($D$5:$D$1004=$D575))&gt;1,"重複あり",""))</f>
        <v/>
      </c>
      <c r="P575" s="12"/>
    </row>
    <row r="576" spans="1:16">
      <c r="A576" s="15"/>
      <c r="B576" s="11"/>
      <c r="C576" s="16">
        <f>IF($B576="","",IFERROR(INDEX('製品一覧'!$B$5:$B$54,MATCH($B576,'製品一覧'!$A$5:$A$54,0)),"型番が未登録"))</f>
        <v/>
      </c>
      <c r="D576" s="11"/>
      <c r="E576" s="15"/>
      <c r="F576" s="12"/>
      <c r="G576" s="12"/>
      <c r="H576" s="12"/>
      <c r="I576" s="11"/>
      <c r="J576" s="12"/>
      <c r="K576" s="12"/>
      <c r="L576" s="17">
        <f>IF($B576="","",IFERROR(INDEX('製品一覧'!$C$5:$C$54,MATCH($B576,'製品一覧'!$A$5:$A$54,0)),""))</f>
        <v/>
      </c>
      <c r="M576" s="18">
        <f>IF(AND(ISNUMBER($E576),ISNUMBER($L576),$L576&gt;0),IF(DAY($E576)&gt;DAY(DATE(YEAR($E576),MONTH($E576)+$L576+1,0)),DATE(YEAR($E576),MONTH($E576)+$L576+1,0),DATE(YEAR($E576),MONTH($E576)+$L576,DAY($E576))-1),"")</f>
        <v/>
      </c>
      <c r="N576" s="6">
        <f>IF($B576&amp;$D576&amp;$E576="","",IF($M576="","入力不足",IF($M576&gt;=TODAY(),"期間内の目安","期限切れの目安")))</f>
        <v/>
      </c>
      <c r="O576" s="6">
        <f>IF($D576="","",IF(SUMPRODUCT(--($D$5:$D$1004=$D576))&gt;1,"重複あり",""))</f>
        <v/>
      </c>
      <c r="P576" s="12"/>
    </row>
    <row r="577" spans="1:16">
      <c r="A577" s="15"/>
      <c r="B577" s="11"/>
      <c r="C577" s="16">
        <f>IF($B577="","",IFERROR(INDEX('製品一覧'!$B$5:$B$54,MATCH($B577,'製品一覧'!$A$5:$A$54,0)),"型番が未登録"))</f>
        <v/>
      </c>
      <c r="D577" s="11"/>
      <c r="E577" s="15"/>
      <c r="F577" s="12"/>
      <c r="G577" s="12"/>
      <c r="H577" s="12"/>
      <c r="I577" s="11"/>
      <c r="J577" s="12"/>
      <c r="K577" s="12"/>
      <c r="L577" s="17">
        <f>IF($B577="","",IFERROR(INDEX('製品一覧'!$C$5:$C$54,MATCH($B577,'製品一覧'!$A$5:$A$54,0)),""))</f>
        <v/>
      </c>
      <c r="M577" s="18">
        <f>IF(AND(ISNUMBER($E577),ISNUMBER($L577),$L577&gt;0),IF(DAY($E577)&gt;DAY(DATE(YEAR($E577),MONTH($E577)+$L577+1,0)),DATE(YEAR($E577),MONTH($E577)+$L577+1,0),DATE(YEAR($E577),MONTH($E577)+$L577,DAY($E577))-1),"")</f>
        <v/>
      </c>
      <c r="N577" s="6">
        <f>IF($B577&amp;$D577&amp;$E577="","",IF($M577="","入力不足",IF($M577&gt;=TODAY(),"期間内の目安","期限切れの目安")))</f>
        <v/>
      </c>
      <c r="O577" s="6">
        <f>IF($D577="","",IF(SUMPRODUCT(--($D$5:$D$1004=$D577))&gt;1,"重複あり",""))</f>
        <v/>
      </c>
      <c r="P577" s="12"/>
    </row>
    <row r="578" spans="1:16">
      <c r="A578" s="15"/>
      <c r="B578" s="11"/>
      <c r="C578" s="16">
        <f>IF($B578="","",IFERROR(INDEX('製品一覧'!$B$5:$B$54,MATCH($B578,'製品一覧'!$A$5:$A$54,0)),"型番が未登録"))</f>
        <v/>
      </c>
      <c r="D578" s="11"/>
      <c r="E578" s="15"/>
      <c r="F578" s="12"/>
      <c r="G578" s="12"/>
      <c r="H578" s="12"/>
      <c r="I578" s="11"/>
      <c r="J578" s="12"/>
      <c r="K578" s="12"/>
      <c r="L578" s="17">
        <f>IF($B578="","",IFERROR(INDEX('製品一覧'!$C$5:$C$54,MATCH($B578,'製品一覧'!$A$5:$A$54,0)),""))</f>
        <v/>
      </c>
      <c r="M578" s="18">
        <f>IF(AND(ISNUMBER($E578),ISNUMBER($L578),$L578&gt;0),IF(DAY($E578)&gt;DAY(DATE(YEAR($E578),MONTH($E578)+$L578+1,0)),DATE(YEAR($E578),MONTH($E578)+$L578+1,0),DATE(YEAR($E578),MONTH($E578)+$L578,DAY($E578))-1),"")</f>
        <v/>
      </c>
      <c r="N578" s="6">
        <f>IF($B578&amp;$D578&amp;$E578="","",IF($M578="","入力不足",IF($M578&gt;=TODAY(),"期間内の目安","期限切れの目安")))</f>
        <v/>
      </c>
      <c r="O578" s="6">
        <f>IF($D578="","",IF(SUMPRODUCT(--($D$5:$D$1004=$D578))&gt;1,"重複あり",""))</f>
        <v/>
      </c>
      <c r="P578" s="12"/>
    </row>
    <row r="579" spans="1:16">
      <c r="A579" s="15"/>
      <c r="B579" s="11"/>
      <c r="C579" s="16">
        <f>IF($B579="","",IFERROR(INDEX('製品一覧'!$B$5:$B$54,MATCH($B579,'製品一覧'!$A$5:$A$54,0)),"型番が未登録"))</f>
        <v/>
      </c>
      <c r="D579" s="11"/>
      <c r="E579" s="15"/>
      <c r="F579" s="12"/>
      <c r="G579" s="12"/>
      <c r="H579" s="12"/>
      <c r="I579" s="11"/>
      <c r="J579" s="12"/>
      <c r="K579" s="12"/>
      <c r="L579" s="17">
        <f>IF($B579="","",IFERROR(INDEX('製品一覧'!$C$5:$C$54,MATCH($B579,'製品一覧'!$A$5:$A$54,0)),""))</f>
        <v/>
      </c>
      <c r="M579" s="18">
        <f>IF(AND(ISNUMBER($E579),ISNUMBER($L579),$L579&gt;0),IF(DAY($E579)&gt;DAY(DATE(YEAR($E579),MONTH($E579)+$L579+1,0)),DATE(YEAR($E579),MONTH($E579)+$L579+1,0),DATE(YEAR($E579),MONTH($E579)+$L579,DAY($E579))-1),"")</f>
        <v/>
      </c>
      <c r="N579" s="6">
        <f>IF($B579&amp;$D579&amp;$E579="","",IF($M579="","入力不足",IF($M579&gt;=TODAY(),"期間内の目安","期限切れの目安")))</f>
        <v/>
      </c>
      <c r="O579" s="6">
        <f>IF($D579="","",IF(SUMPRODUCT(--($D$5:$D$1004=$D579))&gt;1,"重複あり",""))</f>
        <v/>
      </c>
      <c r="P579" s="12"/>
    </row>
    <row r="580" spans="1:16">
      <c r="A580" s="15"/>
      <c r="B580" s="11"/>
      <c r="C580" s="16">
        <f>IF($B580="","",IFERROR(INDEX('製品一覧'!$B$5:$B$54,MATCH($B580,'製品一覧'!$A$5:$A$54,0)),"型番が未登録"))</f>
        <v/>
      </c>
      <c r="D580" s="11"/>
      <c r="E580" s="15"/>
      <c r="F580" s="12"/>
      <c r="G580" s="12"/>
      <c r="H580" s="12"/>
      <c r="I580" s="11"/>
      <c r="J580" s="12"/>
      <c r="K580" s="12"/>
      <c r="L580" s="17">
        <f>IF($B580="","",IFERROR(INDEX('製品一覧'!$C$5:$C$54,MATCH($B580,'製品一覧'!$A$5:$A$54,0)),""))</f>
        <v/>
      </c>
      <c r="M580" s="18">
        <f>IF(AND(ISNUMBER($E580),ISNUMBER($L580),$L580&gt;0),IF(DAY($E580)&gt;DAY(DATE(YEAR($E580),MONTH($E580)+$L580+1,0)),DATE(YEAR($E580),MONTH($E580)+$L580+1,0),DATE(YEAR($E580),MONTH($E580)+$L580,DAY($E580))-1),"")</f>
        <v/>
      </c>
      <c r="N580" s="6">
        <f>IF($B580&amp;$D580&amp;$E580="","",IF($M580="","入力不足",IF($M580&gt;=TODAY(),"期間内の目安","期限切れの目安")))</f>
        <v/>
      </c>
      <c r="O580" s="6">
        <f>IF($D580="","",IF(SUMPRODUCT(--($D$5:$D$1004=$D580))&gt;1,"重複あり",""))</f>
        <v/>
      </c>
      <c r="P580" s="12"/>
    </row>
    <row r="581" spans="1:16">
      <c r="A581" s="15"/>
      <c r="B581" s="11"/>
      <c r="C581" s="16">
        <f>IF($B581="","",IFERROR(INDEX('製品一覧'!$B$5:$B$54,MATCH($B581,'製品一覧'!$A$5:$A$54,0)),"型番が未登録"))</f>
        <v/>
      </c>
      <c r="D581" s="11"/>
      <c r="E581" s="15"/>
      <c r="F581" s="12"/>
      <c r="G581" s="12"/>
      <c r="H581" s="12"/>
      <c r="I581" s="11"/>
      <c r="J581" s="12"/>
      <c r="K581" s="12"/>
      <c r="L581" s="17">
        <f>IF($B581="","",IFERROR(INDEX('製品一覧'!$C$5:$C$54,MATCH($B581,'製品一覧'!$A$5:$A$54,0)),""))</f>
        <v/>
      </c>
      <c r="M581" s="18">
        <f>IF(AND(ISNUMBER($E581),ISNUMBER($L581),$L581&gt;0),IF(DAY($E581)&gt;DAY(DATE(YEAR($E581),MONTH($E581)+$L581+1,0)),DATE(YEAR($E581),MONTH($E581)+$L581+1,0),DATE(YEAR($E581),MONTH($E581)+$L581,DAY($E581))-1),"")</f>
        <v/>
      </c>
      <c r="N581" s="6">
        <f>IF($B581&amp;$D581&amp;$E581="","",IF($M581="","入力不足",IF($M581&gt;=TODAY(),"期間内の目安","期限切れの目安")))</f>
        <v/>
      </c>
      <c r="O581" s="6">
        <f>IF($D581="","",IF(SUMPRODUCT(--($D$5:$D$1004=$D581))&gt;1,"重複あり",""))</f>
        <v/>
      </c>
      <c r="P581" s="12"/>
    </row>
    <row r="582" spans="1:16">
      <c r="A582" s="15"/>
      <c r="B582" s="11"/>
      <c r="C582" s="16">
        <f>IF($B582="","",IFERROR(INDEX('製品一覧'!$B$5:$B$54,MATCH($B582,'製品一覧'!$A$5:$A$54,0)),"型番が未登録"))</f>
        <v/>
      </c>
      <c r="D582" s="11"/>
      <c r="E582" s="15"/>
      <c r="F582" s="12"/>
      <c r="G582" s="12"/>
      <c r="H582" s="12"/>
      <c r="I582" s="11"/>
      <c r="J582" s="12"/>
      <c r="K582" s="12"/>
      <c r="L582" s="17">
        <f>IF($B582="","",IFERROR(INDEX('製品一覧'!$C$5:$C$54,MATCH($B582,'製品一覧'!$A$5:$A$54,0)),""))</f>
        <v/>
      </c>
      <c r="M582" s="18">
        <f>IF(AND(ISNUMBER($E582),ISNUMBER($L582),$L582&gt;0),IF(DAY($E582)&gt;DAY(DATE(YEAR($E582),MONTH($E582)+$L582+1,0)),DATE(YEAR($E582),MONTH($E582)+$L582+1,0),DATE(YEAR($E582),MONTH($E582)+$L582,DAY($E582))-1),"")</f>
        <v/>
      </c>
      <c r="N582" s="6">
        <f>IF($B582&amp;$D582&amp;$E582="","",IF($M582="","入力不足",IF($M582&gt;=TODAY(),"期間内の目安","期限切れの目安")))</f>
        <v/>
      </c>
      <c r="O582" s="6">
        <f>IF($D582="","",IF(SUMPRODUCT(--($D$5:$D$1004=$D582))&gt;1,"重複あり",""))</f>
        <v/>
      </c>
      <c r="P582" s="12"/>
    </row>
    <row r="583" spans="1:16">
      <c r="A583" s="15"/>
      <c r="B583" s="11"/>
      <c r="C583" s="16">
        <f>IF($B583="","",IFERROR(INDEX('製品一覧'!$B$5:$B$54,MATCH($B583,'製品一覧'!$A$5:$A$54,0)),"型番が未登録"))</f>
        <v/>
      </c>
      <c r="D583" s="11"/>
      <c r="E583" s="15"/>
      <c r="F583" s="12"/>
      <c r="G583" s="12"/>
      <c r="H583" s="12"/>
      <c r="I583" s="11"/>
      <c r="J583" s="12"/>
      <c r="K583" s="12"/>
      <c r="L583" s="17">
        <f>IF($B583="","",IFERROR(INDEX('製品一覧'!$C$5:$C$54,MATCH($B583,'製品一覧'!$A$5:$A$54,0)),""))</f>
        <v/>
      </c>
      <c r="M583" s="18">
        <f>IF(AND(ISNUMBER($E583),ISNUMBER($L583),$L583&gt;0),IF(DAY($E583)&gt;DAY(DATE(YEAR($E583),MONTH($E583)+$L583+1,0)),DATE(YEAR($E583),MONTH($E583)+$L583+1,0),DATE(YEAR($E583),MONTH($E583)+$L583,DAY($E583))-1),"")</f>
        <v/>
      </c>
      <c r="N583" s="6">
        <f>IF($B583&amp;$D583&amp;$E583="","",IF($M583="","入力不足",IF($M583&gt;=TODAY(),"期間内の目安","期限切れの目安")))</f>
        <v/>
      </c>
      <c r="O583" s="6">
        <f>IF($D583="","",IF(SUMPRODUCT(--($D$5:$D$1004=$D583))&gt;1,"重複あり",""))</f>
        <v/>
      </c>
      <c r="P583" s="12"/>
    </row>
    <row r="584" spans="1:16">
      <c r="A584" s="15"/>
      <c r="B584" s="11"/>
      <c r="C584" s="16">
        <f>IF($B584="","",IFERROR(INDEX('製品一覧'!$B$5:$B$54,MATCH($B584,'製品一覧'!$A$5:$A$54,0)),"型番が未登録"))</f>
        <v/>
      </c>
      <c r="D584" s="11"/>
      <c r="E584" s="15"/>
      <c r="F584" s="12"/>
      <c r="G584" s="12"/>
      <c r="H584" s="12"/>
      <c r="I584" s="11"/>
      <c r="J584" s="12"/>
      <c r="K584" s="12"/>
      <c r="L584" s="17">
        <f>IF($B584="","",IFERROR(INDEX('製品一覧'!$C$5:$C$54,MATCH($B584,'製品一覧'!$A$5:$A$54,0)),""))</f>
        <v/>
      </c>
      <c r="M584" s="18">
        <f>IF(AND(ISNUMBER($E584),ISNUMBER($L584),$L584&gt;0),IF(DAY($E584)&gt;DAY(DATE(YEAR($E584),MONTH($E584)+$L584+1,0)),DATE(YEAR($E584),MONTH($E584)+$L584+1,0),DATE(YEAR($E584),MONTH($E584)+$L584,DAY($E584))-1),"")</f>
        <v/>
      </c>
      <c r="N584" s="6">
        <f>IF($B584&amp;$D584&amp;$E584="","",IF($M584="","入力不足",IF($M584&gt;=TODAY(),"期間内の目安","期限切れの目安")))</f>
        <v/>
      </c>
      <c r="O584" s="6">
        <f>IF($D584="","",IF(SUMPRODUCT(--($D$5:$D$1004=$D584))&gt;1,"重複あり",""))</f>
        <v/>
      </c>
      <c r="P584" s="12"/>
    </row>
    <row r="585" spans="1:16">
      <c r="A585" s="15"/>
      <c r="B585" s="11"/>
      <c r="C585" s="16">
        <f>IF($B585="","",IFERROR(INDEX('製品一覧'!$B$5:$B$54,MATCH($B585,'製品一覧'!$A$5:$A$54,0)),"型番が未登録"))</f>
        <v/>
      </c>
      <c r="D585" s="11"/>
      <c r="E585" s="15"/>
      <c r="F585" s="12"/>
      <c r="G585" s="12"/>
      <c r="H585" s="12"/>
      <c r="I585" s="11"/>
      <c r="J585" s="12"/>
      <c r="K585" s="12"/>
      <c r="L585" s="17">
        <f>IF($B585="","",IFERROR(INDEX('製品一覧'!$C$5:$C$54,MATCH($B585,'製品一覧'!$A$5:$A$54,0)),""))</f>
        <v/>
      </c>
      <c r="M585" s="18">
        <f>IF(AND(ISNUMBER($E585),ISNUMBER($L585),$L585&gt;0),IF(DAY($E585)&gt;DAY(DATE(YEAR($E585),MONTH($E585)+$L585+1,0)),DATE(YEAR($E585),MONTH($E585)+$L585+1,0),DATE(YEAR($E585),MONTH($E585)+$L585,DAY($E585))-1),"")</f>
        <v/>
      </c>
      <c r="N585" s="6">
        <f>IF($B585&amp;$D585&amp;$E585="","",IF($M585="","入力不足",IF($M585&gt;=TODAY(),"期間内の目安","期限切れの目安")))</f>
        <v/>
      </c>
      <c r="O585" s="6">
        <f>IF($D585="","",IF(SUMPRODUCT(--($D$5:$D$1004=$D585))&gt;1,"重複あり",""))</f>
        <v/>
      </c>
      <c r="P585" s="12"/>
    </row>
    <row r="586" spans="1:16">
      <c r="A586" s="15"/>
      <c r="B586" s="11"/>
      <c r="C586" s="16">
        <f>IF($B586="","",IFERROR(INDEX('製品一覧'!$B$5:$B$54,MATCH($B586,'製品一覧'!$A$5:$A$54,0)),"型番が未登録"))</f>
        <v/>
      </c>
      <c r="D586" s="11"/>
      <c r="E586" s="15"/>
      <c r="F586" s="12"/>
      <c r="G586" s="12"/>
      <c r="H586" s="12"/>
      <c r="I586" s="11"/>
      <c r="J586" s="12"/>
      <c r="K586" s="12"/>
      <c r="L586" s="17">
        <f>IF($B586="","",IFERROR(INDEX('製品一覧'!$C$5:$C$54,MATCH($B586,'製品一覧'!$A$5:$A$54,0)),""))</f>
        <v/>
      </c>
      <c r="M586" s="18">
        <f>IF(AND(ISNUMBER($E586),ISNUMBER($L586),$L586&gt;0),IF(DAY($E586)&gt;DAY(DATE(YEAR($E586),MONTH($E586)+$L586+1,0)),DATE(YEAR($E586),MONTH($E586)+$L586+1,0),DATE(YEAR($E586),MONTH($E586)+$L586,DAY($E586))-1),"")</f>
        <v/>
      </c>
      <c r="N586" s="6">
        <f>IF($B586&amp;$D586&amp;$E586="","",IF($M586="","入力不足",IF($M586&gt;=TODAY(),"期間内の目安","期限切れの目安")))</f>
        <v/>
      </c>
      <c r="O586" s="6">
        <f>IF($D586="","",IF(SUMPRODUCT(--($D$5:$D$1004=$D586))&gt;1,"重複あり",""))</f>
        <v/>
      </c>
      <c r="P586" s="12"/>
    </row>
    <row r="587" spans="1:16">
      <c r="A587" s="15"/>
      <c r="B587" s="11"/>
      <c r="C587" s="16">
        <f>IF($B587="","",IFERROR(INDEX('製品一覧'!$B$5:$B$54,MATCH($B587,'製品一覧'!$A$5:$A$54,0)),"型番が未登録"))</f>
        <v/>
      </c>
      <c r="D587" s="11"/>
      <c r="E587" s="15"/>
      <c r="F587" s="12"/>
      <c r="G587" s="12"/>
      <c r="H587" s="12"/>
      <c r="I587" s="11"/>
      <c r="J587" s="12"/>
      <c r="K587" s="12"/>
      <c r="L587" s="17">
        <f>IF($B587="","",IFERROR(INDEX('製品一覧'!$C$5:$C$54,MATCH($B587,'製品一覧'!$A$5:$A$54,0)),""))</f>
        <v/>
      </c>
      <c r="M587" s="18">
        <f>IF(AND(ISNUMBER($E587),ISNUMBER($L587),$L587&gt;0),IF(DAY($E587)&gt;DAY(DATE(YEAR($E587),MONTH($E587)+$L587+1,0)),DATE(YEAR($E587),MONTH($E587)+$L587+1,0),DATE(YEAR($E587),MONTH($E587)+$L587,DAY($E587))-1),"")</f>
        <v/>
      </c>
      <c r="N587" s="6">
        <f>IF($B587&amp;$D587&amp;$E587="","",IF($M587="","入力不足",IF($M587&gt;=TODAY(),"期間内の目安","期限切れの目安")))</f>
        <v/>
      </c>
      <c r="O587" s="6">
        <f>IF($D587="","",IF(SUMPRODUCT(--($D$5:$D$1004=$D587))&gt;1,"重複あり",""))</f>
        <v/>
      </c>
      <c r="P587" s="12"/>
    </row>
    <row r="588" spans="1:16">
      <c r="A588" s="15"/>
      <c r="B588" s="11"/>
      <c r="C588" s="16">
        <f>IF($B588="","",IFERROR(INDEX('製品一覧'!$B$5:$B$54,MATCH($B588,'製品一覧'!$A$5:$A$54,0)),"型番が未登録"))</f>
        <v/>
      </c>
      <c r="D588" s="11"/>
      <c r="E588" s="15"/>
      <c r="F588" s="12"/>
      <c r="G588" s="12"/>
      <c r="H588" s="12"/>
      <c r="I588" s="11"/>
      <c r="J588" s="12"/>
      <c r="K588" s="12"/>
      <c r="L588" s="17">
        <f>IF($B588="","",IFERROR(INDEX('製品一覧'!$C$5:$C$54,MATCH($B588,'製品一覧'!$A$5:$A$54,0)),""))</f>
        <v/>
      </c>
      <c r="M588" s="18">
        <f>IF(AND(ISNUMBER($E588),ISNUMBER($L588),$L588&gt;0),IF(DAY($E588)&gt;DAY(DATE(YEAR($E588),MONTH($E588)+$L588+1,0)),DATE(YEAR($E588),MONTH($E588)+$L588+1,0),DATE(YEAR($E588),MONTH($E588)+$L588,DAY($E588))-1),"")</f>
        <v/>
      </c>
      <c r="N588" s="6">
        <f>IF($B588&amp;$D588&amp;$E588="","",IF($M588="","入力不足",IF($M588&gt;=TODAY(),"期間内の目安","期限切れの目安")))</f>
        <v/>
      </c>
      <c r="O588" s="6">
        <f>IF($D588="","",IF(SUMPRODUCT(--($D$5:$D$1004=$D588))&gt;1,"重複あり",""))</f>
        <v/>
      </c>
      <c r="P588" s="12"/>
    </row>
    <row r="589" spans="1:16">
      <c r="A589" s="15"/>
      <c r="B589" s="11"/>
      <c r="C589" s="16">
        <f>IF($B589="","",IFERROR(INDEX('製品一覧'!$B$5:$B$54,MATCH($B589,'製品一覧'!$A$5:$A$54,0)),"型番が未登録"))</f>
        <v/>
      </c>
      <c r="D589" s="11"/>
      <c r="E589" s="15"/>
      <c r="F589" s="12"/>
      <c r="G589" s="12"/>
      <c r="H589" s="12"/>
      <c r="I589" s="11"/>
      <c r="J589" s="12"/>
      <c r="K589" s="12"/>
      <c r="L589" s="17">
        <f>IF($B589="","",IFERROR(INDEX('製品一覧'!$C$5:$C$54,MATCH($B589,'製品一覧'!$A$5:$A$54,0)),""))</f>
        <v/>
      </c>
      <c r="M589" s="18">
        <f>IF(AND(ISNUMBER($E589),ISNUMBER($L589),$L589&gt;0),IF(DAY($E589)&gt;DAY(DATE(YEAR($E589),MONTH($E589)+$L589+1,0)),DATE(YEAR($E589),MONTH($E589)+$L589+1,0),DATE(YEAR($E589),MONTH($E589)+$L589,DAY($E589))-1),"")</f>
        <v/>
      </c>
      <c r="N589" s="6">
        <f>IF($B589&amp;$D589&amp;$E589="","",IF($M589="","入力不足",IF($M589&gt;=TODAY(),"期間内の目安","期限切れの目安")))</f>
        <v/>
      </c>
      <c r="O589" s="6">
        <f>IF($D589="","",IF(SUMPRODUCT(--($D$5:$D$1004=$D589))&gt;1,"重複あり",""))</f>
        <v/>
      </c>
      <c r="P589" s="12"/>
    </row>
    <row r="590" spans="1:16">
      <c r="A590" s="15"/>
      <c r="B590" s="11"/>
      <c r="C590" s="16">
        <f>IF($B590="","",IFERROR(INDEX('製品一覧'!$B$5:$B$54,MATCH($B590,'製品一覧'!$A$5:$A$54,0)),"型番が未登録"))</f>
        <v/>
      </c>
      <c r="D590" s="11"/>
      <c r="E590" s="15"/>
      <c r="F590" s="12"/>
      <c r="G590" s="12"/>
      <c r="H590" s="12"/>
      <c r="I590" s="11"/>
      <c r="J590" s="12"/>
      <c r="K590" s="12"/>
      <c r="L590" s="17">
        <f>IF($B590="","",IFERROR(INDEX('製品一覧'!$C$5:$C$54,MATCH($B590,'製品一覧'!$A$5:$A$54,0)),""))</f>
        <v/>
      </c>
      <c r="M590" s="18">
        <f>IF(AND(ISNUMBER($E590),ISNUMBER($L590),$L590&gt;0),IF(DAY($E590)&gt;DAY(DATE(YEAR($E590),MONTH($E590)+$L590+1,0)),DATE(YEAR($E590),MONTH($E590)+$L590+1,0),DATE(YEAR($E590),MONTH($E590)+$L590,DAY($E590))-1),"")</f>
        <v/>
      </c>
      <c r="N590" s="6">
        <f>IF($B590&amp;$D590&amp;$E590="","",IF($M590="","入力不足",IF($M590&gt;=TODAY(),"期間内の目安","期限切れの目安")))</f>
        <v/>
      </c>
      <c r="O590" s="6">
        <f>IF($D590="","",IF(SUMPRODUCT(--($D$5:$D$1004=$D590))&gt;1,"重複あり",""))</f>
        <v/>
      </c>
      <c r="P590" s="12"/>
    </row>
    <row r="591" spans="1:16">
      <c r="A591" s="15"/>
      <c r="B591" s="11"/>
      <c r="C591" s="16">
        <f>IF($B591="","",IFERROR(INDEX('製品一覧'!$B$5:$B$54,MATCH($B591,'製品一覧'!$A$5:$A$54,0)),"型番が未登録"))</f>
        <v/>
      </c>
      <c r="D591" s="11"/>
      <c r="E591" s="15"/>
      <c r="F591" s="12"/>
      <c r="G591" s="12"/>
      <c r="H591" s="12"/>
      <c r="I591" s="11"/>
      <c r="J591" s="12"/>
      <c r="K591" s="12"/>
      <c r="L591" s="17">
        <f>IF($B591="","",IFERROR(INDEX('製品一覧'!$C$5:$C$54,MATCH($B591,'製品一覧'!$A$5:$A$54,0)),""))</f>
        <v/>
      </c>
      <c r="M591" s="18">
        <f>IF(AND(ISNUMBER($E591),ISNUMBER($L591),$L591&gt;0),IF(DAY($E591)&gt;DAY(DATE(YEAR($E591),MONTH($E591)+$L591+1,0)),DATE(YEAR($E591),MONTH($E591)+$L591+1,0),DATE(YEAR($E591),MONTH($E591)+$L591,DAY($E591))-1),"")</f>
        <v/>
      </c>
      <c r="N591" s="6">
        <f>IF($B591&amp;$D591&amp;$E591="","",IF($M591="","入力不足",IF($M591&gt;=TODAY(),"期間内の目安","期限切れの目安")))</f>
        <v/>
      </c>
      <c r="O591" s="6">
        <f>IF($D591="","",IF(SUMPRODUCT(--($D$5:$D$1004=$D591))&gt;1,"重複あり",""))</f>
        <v/>
      </c>
      <c r="P591" s="12"/>
    </row>
    <row r="592" spans="1:16">
      <c r="A592" s="15"/>
      <c r="B592" s="11"/>
      <c r="C592" s="16">
        <f>IF($B592="","",IFERROR(INDEX('製品一覧'!$B$5:$B$54,MATCH($B592,'製品一覧'!$A$5:$A$54,0)),"型番が未登録"))</f>
        <v/>
      </c>
      <c r="D592" s="11"/>
      <c r="E592" s="15"/>
      <c r="F592" s="12"/>
      <c r="G592" s="12"/>
      <c r="H592" s="12"/>
      <c r="I592" s="11"/>
      <c r="J592" s="12"/>
      <c r="K592" s="12"/>
      <c r="L592" s="17">
        <f>IF($B592="","",IFERROR(INDEX('製品一覧'!$C$5:$C$54,MATCH($B592,'製品一覧'!$A$5:$A$54,0)),""))</f>
        <v/>
      </c>
      <c r="M592" s="18">
        <f>IF(AND(ISNUMBER($E592),ISNUMBER($L592),$L592&gt;0),IF(DAY($E592)&gt;DAY(DATE(YEAR($E592),MONTH($E592)+$L592+1,0)),DATE(YEAR($E592),MONTH($E592)+$L592+1,0),DATE(YEAR($E592),MONTH($E592)+$L592,DAY($E592))-1),"")</f>
        <v/>
      </c>
      <c r="N592" s="6">
        <f>IF($B592&amp;$D592&amp;$E592="","",IF($M592="","入力不足",IF($M592&gt;=TODAY(),"期間内の目安","期限切れの目安")))</f>
        <v/>
      </c>
      <c r="O592" s="6">
        <f>IF($D592="","",IF(SUMPRODUCT(--($D$5:$D$1004=$D592))&gt;1,"重複あり",""))</f>
        <v/>
      </c>
      <c r="P592" s="12"/>
    </row>
    <row r="593" spans="1:16">
      <c r="A593" s="15"/>
      <c r="B593" s="11"/>
      <c r="C593" s="16">
        <f>IF($B593="","",IFERROR(INDEX('製品一覧'!$B$5:$B$54,MATCH($B593,'製品一覧'!$A$5:$A$54,0)),"型番が未登録"))</f>
        <v/>
      </c>
      <c r="D593" s="11"/>
      <c r="E593" s="15"/>
      <c r="F593" s="12"/>
      <c r="G593" s="12"/>
      <c r="H593" s="12"/>
      <c r="I593" s="11"/>
      <c r="J593" s="12"/>
      <c r="K593" s="12"/>
      <c r="L593" s="17">
        <f>IF($B593="","",IFERROR(INDEX('製品一覧'!$C$5:$C$54,MATCH($B593,'製品一覧'!$A$5:$A$54,0)),""))</f>
        <v/>
      </c>
      <c r="M593" s="18">
        <f>IF(AND(ISNUMBER($E593),ISNUMBER($L593),$L593&gt;0),IF(DAY($E593)&gt;DAY(DATE(YEAR($E593),MONTH($E593)+$L593+1,0)),DATE(YEAR($E593),MONTH($E593)+$L593+1,0),DATE(YEAR($E593),MONTH($E593)+$L593,DAY($E593))-1),"")</f>
        <v/>
      </c>
      <c r="N593" s="6">
        <f>IF($B593&amp;$D593&amp;$E593="","",IF($M593="","入力不足",IF($M593&gt;=TODAY(),"期間内の目安","期限切れの目安")))</f>
        <v/>
      </c>
      <c r="O593" s="6">
        <f>IF($D593="","",IF(SUMPRODUCT(--($D$5:$D$1004=$D593))&gt;1,"重複あり",""))</f>
        <v/>
      </c>
      <c r="P593" s="12"/>
    </row>
    <row r="594" spans="1:16">
      <c r="A594" s="15"/>
      <c r="B594" s="11"/>
      <c r="C594" s="16">
        <f>IF($B594="","",IFERROR(INDEX('製品一覧'!$B$5:$B$54,MATCH($B594,'製品一覧'!$A$5:$A$54,0)),"型番が未登録"))</f>
        <v/>
      </c>
      <c r="D594" s="11"/>
      <c r="E594" s="15"/>
      <c r="F594" s="12"/>
      <c r="G594" s="12"/>
      <c r="H594" s="12"/>
      <c r="I594" s="11"/>
      <c r="J594" s="12"/>
      <c r="K594" s="12"/>
      <c r="L594" s="17">
        <f>IF($B594="","",IFERROR(INDEX('製品一覧'!$C$5:$C$54,MATCH($B594,'製品一覧'!$A$5:$A$54,0)),""))</f>
        <v/>
      </c>
      <c r="M594" s="18">
        <f>IF(AND(ISNUMBER($E594),ISNUMBER($L594),$L594&gt;0),IF(DAY($E594)&gt;DAY(DATE(YEAR($E594),MONTH($E594)+$L594+1,0)),DATE(YEAR($E594),MONTH($E594)+$L594+1,0),DATE(YEAR($E594),MONTH($E594)+$L594,DAY($E594))-1),"")</f>
        <v/>
      </c>
      <c r="N594" s="6">
        <f>IF($B594&amp;$D594&amp;$E594="","",IF($M594="","入力不足",IF($M594&gt;=TODAY(),"期間内の目安","期限切れの目安")))</f>
        <v/>
      </c>
      <c r="O594" s="6">
        <f>IF($D594="","",IF(SUMPRODUCT(--($D$5:$D$1004=$D594))&gt;1,"重複あり",""))</f>
        <v/>
      </c>
      <c r="P594" s="12"/>
    </row>
    <row r="595" spans="1:16">
      <c r="A595" s="15"/>
      <c r="B595" s="11"/>
      <c r="C595" s="16">
        <f>IF($B595="","",IFERROR(INDEX('製品一覧'!$B$5:$B$54,MATCH($B595,'製品一覧'!$A$5:$A$54,0)),"型番が未登録"))</f>
        <v/>
      </c>
      <c r="D595" s="11"/>
      <c r="E595" s="15"/>
      <c r="F595" s="12"/>
      <c r="G595" s="12"/>
      <c r="H595" s="12"/>
      <c r="I595" s="11"/>
      <c r="J595" s="12"/>
      <c r="K595" s="12"/>
      <c r="L595" s="17">
        <f>IF($B595="","",IFERROR(INDEX('製品一覧'!$C$5:$C$54,MATCH($B595,'製品一覧'!$A$5:$A$54,0)),""))</f>
        <v/>
      </c>
      <c r="M595" s="18">
        <f>IF(AND(ISNUMBER($E595),ISNUMBER($L595),$L595&gt;0),IF(DAY($E595)&gt;DAY(DATE(YEAR($E595),MONTH($E595)+$L595+1,0)),DATE(YEAR($E595),MONTH($E595)+$L595+1,0),DATE(YEAR($E595),MONTH($E595)+$L595,DAY($E595))-1),"")</f>
        <v/>
      </c>
      <c r="N595" s="6">
        <f>IF($B595&amp;$D595&amp;$E595="","",IF($M595="","入力不足",IF($M595&gt;=TODAY(),"期間内の目安","期限切れの目安")))</f>
        <v/>
      </c>
      <c r="O595" s="6">
        <f>IF($D595="","",IF(SUMPRODUCT(--($D$5:$D$1004=$D595))&gt;1,"重複あり",""))</f>
        <v/>
      </c>
      <c r="P595" s="12"/>
    </row>
    <row r="596" spans="1:16">
      <c r="A596" s="15"/>
      <c r="B596" s="11"/>
      <c r="C596" s="16">
        <f>IF($B596="","",IFERROR(INDEX('製品一覧'!$B$5:$B$54,MATCH($B596,'製品一覧'!$A$5:$A$54,0)),"型番が未登録"))</f>
        <v/>
      </c>
      <c r="D596" s="11"/>
      <c r="E596" s="15"/>
      <c r="F596" s="12"/>
      <c r="G596" s="12"/>
      <c r="H596" s="12"/>
      <c r="I596" s="11"/>
      <c r="J596" s="12"/>
      <c r="K596" s="12"/>
      <c r="L596" s="17">
        <f>IF($B596="","",IFERROR(INDEX('製品一覧'!$C$5:$C$54,MATCH($B596,'製品一覧'!$A$5:$A$54,0)),""))</f>
        <v/>
      </c>
      <c r="M596" s="18">
        <f>IF(AND(ISNUMBER($E596),ISNUMBER($L596),$L596&gt;0),IF(DAY($E596)&gt;DAY(DATE(YEAR($E596),MONTH($E596)+$L596+1,0)),DATE(YEAR($E596),MONTH($E596)+$L596+1,0),DATE(YEAR($E596),MONTH($E596)+$L596,DAY($E596))-1),"")</f>
        <v/>
      </c>
      <c r="N596" s="6">
        <f>IF($B596&amp;$D596&amp;$E596="","",IF($M596="","入力不足",IF($M596&gt;=TODAY(),"期間内の目安","期限切れの目安")))</f>
        <v/>
      </c>
      <c r="O596" s="6">
        <f>IF($D596="","",IF(SUMPRODUCT(--($D$5:$D$1004=$D596))&gt;1,"重複あり",""))</f>
        <v/>
      </c>
      <c r="P596" s="12"/>
    </row>
    <row r="597" spans="1:16">
      <c r="A597" s="15"/>
      <c r="B597" s="11"/>
      <c r="C597" s="16">
        <f>IF($B597="","",IFERROR(INDEX('製品一覧'!$B$5:$B$54,MATCH($B597,'製品一覧'!$A$5:$A$54,0)),"型番が未登録"))</f>
        <v/>
      </c>
      <c r="D597" s="11"/>
      <c r="E597" s="15"/>
      <c r="F597" s="12"/>
      <c r="G597" s="12"/>
      <c r="H597" s="12"/>
      <c r="I597" s="11"/>
      <c r="J597" s="12"/>
      <c r="K597" s="12"/>
      <c r="L597" s="17">
        <f>IF($B597="","",IFERROR(INDEX('製品一覧'!$C$5:$C$54,MATCH($B597,'製品一覧'!$A$5:$A$54,0)),""))</f>
        <v/>
      </c>
      <c r="M597" s="18">
        <f>IF(AND(ISNUMBER($E597),ISNUMBER($L597),$L597&gt;0),IF(DAY($E597)&gt;DAY(DATE(YEAR($E597),MONTH($E597)+$L597+1,0)),DATE(YEAR($E597),MONTH($E597)+$L597+1,0),DATE(YEAR($E597),MONTH($E597)+$L597,DAY($E597))-1),"")</f>
        <v/>
      </c>
      <c r="N597" s="6">
        <f>IF($B597&amp;$D597&amp;$E597="","",IF($M597="","入力不足",IF($M597&gt;=TODAY(),"期間内の目安","期限切れの目安")))</f>
        <v/>
      </c>
      <c r="O597" s="6">
        <f>IF($D597="","",IF(SUMPRODUCT(--($D$5:$D$1004=$D597))&gt;1,"重複あり",""))</f>
        <v/>
      </c>
      <c r="P597" s="12"/>
    </row>
    <row r="598" spans="1:16">
      <c r="A598" s="15"/>
      <c r="B598" s="11"/>
      <c r="C598" s="16">
        <f>IF($B598="","",IFERROR(INDEX('製品一覧'!$B$5:$B$54,MATCH($B598,'製品一覧'!$A$5:$A$54,0)),"型番が未登録"))</f>
        <v/>
      </c>
      <c r="D598" s="11"/>
      <c r="E598" s="15"/>
      <c r="F598" s="12"/>
      <c r="G598" s="12"/>
      <c r="H598" s="12"/>
      <c r="I598" s="11"/>
      <c r="J598" s="12"/>
      <c r="K598" s="12"/>
      <c r="L598" s="17">
        <f>IF($B598="","",IFERROR(INDEX('製品一覧'!$C$5:$C$54,MATCH($B598,'製品一覧'!$A$5:$A$54,0)),""))</f>
        <v/>
      </c>
      <c r="M598" s="18">
        <f>IF(AND(ISNUMBER($E598),ISNUMBER($L598),$L598&gt;0),IF(DAY($E598)&gt;DAY(DATE(YEAR($E598),MONTH($E598)+$L598+1,0)),DATE(YEAR($E598),MONTH($E598)+$L598+1,0),DATE(YEAR($E598),MONTH($E598)+$L598,DAY($E598))-1),"")</f>
        <v/>
      </c>
      <c r="N598" s="6">
        <f>IF($B598&amp;$D598&amp;$E598="","",IF($M598="","入力不足",IF($M598&gt;=TODAY(),"期間内の目安","期限切れの目安")))</f>
        <v/>
      </c>
      <c r="O598" s="6">
        <f>IF($D598="","",IF(SUMPRODUCT(--($D$5:$D$1004=$D598))&gt;1,"重複あり",""))</f>
        <v/>
      </c>
      <c r="P598" s="12"/>
    </row>
    <row r="599" spans="1:16">
      <c r="A599" s="15"/>
      <c r="B599" s="11"/>
      <c r="C599" s="16">
        <f>IF($B599="","",IFERROR(INDEX('製品一覧'!$B$5:$B$54,MATCH($B599,'製品一覧'!$A$5:$A$54,0)),"型番が未登録"))</f>
        <v/>
      </c>
      <c r="D599" s="11"/>
      <c r="E599" s="15"/>
      <c r="F599" s="12"/>
      <c r="G599" s="12"/>
      <c r="H599" s="12"/>
      <c r="I599" s="11"/>
      <c r="J599" s="12"/>
      <c r="K599" s="12"/>
      <c r="L599" s="17">
        <f>IF($B599="","",IFERROR(INDEX('製品一覧'!$C$5:$C$54,MATCH($B599,'製品一覧'!$A$5:$A$54,0)),""))</f>
        <v/>
      </c>
      <c r="M599" s="18">
        <f>IF(AND(ISNUMBER($E599),ISNUMBER($L599),$L599&gt;0),IF(DAY($E599)&gt;DAY(DATE(YEAR($E599),MONTH($E599)+$L599+1,0)),DATE(YEAR($E599),MONTH($E599)+$L599+1,0),DATE(YEAR($E599),MONTH($E599)+$L599,DAY($E599))-1),"")</f>
        <v/>
      </c>
      <c r="N599" s="6">
        <f>IF($B599&amp;$D599&amp;$E599="","",IF($M599="","入力不足",IF($M599&gt;=TODAY(),"期間内の目安","期限切れの目安")))</f>
        <v/>
      </c>
      <c r="O599" s="6">
        <f>IF($D599="","",IF(SUMPRODUCT(--($D$5:$D$1004=$D599))&gt;1,"重複あり",""))</f>
        <v/>
      </c>
      <c r="P599" s="12"/>
    </row>
    <row r="600" spans="1:16">
      <c r="A600" s="15"/>
      <c r="B600" s="11"/>
      <c r="C600" s="16">
        <f>IF($B600="","",IFERROR(INDEX('製品一覧'!$B$5:$B$54,MATCH($B600,'製品一覧'!$A$5:$A$54,0)),"型番が未登録"))</f>
        <v/>
      </c>
      <c r="D600" s="11"/>
      <c r="E600" s="15"/>
      <c r="F600" s="12"/>
      <c r="G600" s="12"/>
      <c r="H600" s="12"/>
      <c r="I600" s="11"/>
      <c r="J600" s="12"/>
      <c r="K600" s="12"/>
      <c r="L600" s="17">
        <f>IF($B600="","",IFERROR(INDEX('製品一覧'!$C$5:$C$54,MATCH($B600,'製品一覧'!$A$5:$A$54,0)),""))</f>
        <v/>
      </c>
      <c r="M600" s="18">
        <f>IF(AND(ISNUMBER($E600),ISNUMBER($L600),$L600&gt;0),IF(DAY($E600)&gt;DAY(DATE(YEAR($E600),MONTH($E600)+$L600+1,0)),DATE(YEAR($E600),MONTH($E600)+$L600+1,0),DATE(YEAR($E600),MONTH($E600)+$L600,DAY($E600))-1),"")</f>
        <v/>
      </c>
      <c r="N600" s="6">
        <f>IF($B600&amp;$D600&amp;$E600="","",IF($M600="","入力不足",IF($M600&gt;=TODAY(),"期間内の目安","期限切れの目安")))</f>
        <v/>
      </c>
      <c r="O600" s="6">
        <f>IF($D600="","",IF(SUMPRODUCT(--($D$5:$D$1004=$D600))&gt;1,"重複あり",""))</f>
        <v/>
      </c>
      <c r="P600" s="12"/>
    </row>
    <row r="601" spans="1:16">
      <c r="A601" s="15"/>
      <c r="B601" s="11"/>
      <c r="C601" s="16">
        <f>IF($B601="","",IFERROR(INDEX('製品一覧'!$B$5:$B$54,MATCH($B601,'製品一覧'!$A$5:$A$54,0)),"型番が未登録"))</f>
        <v/>
      </c>
      <c r="D601" s="11"/>
      <c r="E601" s="15"/>
      <c r="F601" s="12"/>
      <c r="G601" s="12"/>
      <c r="H601" s="12"/>
      <c r="I601" s="11"/>
      <c r="J601" s="12"/>
      <c r="K601" s="12"/>
      <c r="L601" s="17">
        <f>IF($B601="","",IFERROR(INDEX('製品一覧'!$C$5:$C$54,MATCH($B601,'製品一覧'!$A$5:$A$54,0)),""))</f>
        <v/>
      </c>
      <c r="M601" s="18">
        <f>IF(AND(ISNUMBER($E601),ISNUMBER($L601),$L601&gt;0),IF(DAY($E601)&gt;DAY(DATE(YEAR($E601),MONTH($E601)+$L601+1,0)),DATE(YEAR($E601),MONTH($E601)+$L601+1,0),DATE(YEAR($E601),MONTH($E601)+$L601,DAY($E601))-1),"")</f>
        <v/>
      </c>
      <c r="N601" s="6">
        <f>IF($B601&amp;$D601&amp;$E601="","",IF($M601="","入力不足",IF($M601&gt;=TODAY(),"期間内の目安","期限切れの目安")))</f>
        <v/>
      </c>
      <c r="O601" s="6">
        <f>IF($D601="","",IF(SUMPRODUCT(--($D$5:$D$1004=$D601))&gt;1,"重複あり",""))</f>
        <v/>
      </c>
      <c r="P601" s="12"/>
    </row>
    <row r="602" spans="1:16">
      <c r="A602" s="15"/>
      <c r="B602" s="11"/>
      <c r="C602" s="16">
        <f>IF($B602="","",IFERROR(INDEX('製品一覧'!$B$5:$B$54,MATCH($B602,'製品一覧'!$A$5:$A$54,0)),"型番が未登録"))</f>
        <v/>
      </c>
      <c r="D602" s="11"/>
      <c r="E602" s="15"/>
      <c r="F602" s="12"/>
      <c r="G602" s="12"/>
      <c r="H602" s="12"/>
      <c r="I602" s="11"/>
      <c r="J602" s="12"/>
      <c r="K602" s="12"/>
      <c r="L602" s="17">
        <f>IF($B602="","",IFERROR(INDEX('製品一覧'!$C$5:$C$54,MATCH($B602,'製品一覧'!$A$5:$A$54,0)),""))</f>
        <v/>
      </c>
      <c r="M602" s="18">
        <f>IF(AND(ISNUMBER($E602),ISNUMBER($L602),$L602&gt;0),IF(DAY($E602)&gt;DAY(DATE(YEAR($E602),MONTH($E602)+$L602+1,0)),DATE(YEAR($E602),MONTH($E602)+$L602+1,0),DATE(YEAR($E602),MONTH($E602)+$L602,DAY($E602))-1),"")</f>
        <v/>
      </c>
      <c r="N602" s="6">
        <f>IF($B602&amp;$D602&amp;$E602="","",IF($M602="","入力不足",IF($M602&gt;=TODAY(),"期間内の目安","期限切れの目安")))</f>
        <v/>
      </c>
      <c r="O602" s="6">
        <f>IF($D602="","",IF(SUMPRODUCT(--($D$5:$D$1004=$D602))&gt;1,"重複あり",""))</f>
        <v/>
      </c>
      <c r="P602" s="12"/>
    </row>
    <row r="603" spans="1:16">
      <c r="A603" s="15"/>
      <c r="B603" s="11"/>
      <c r="C603" s="16">
        <f>IF($B603="","",IFERROR(INDEX('製品一覧'!$B$5:$B$54,MATCH($B603,'製品一覧'!$A$5:$A$54,0)),"型番が未登録"))</f>
        <v/>
      </c>
      <c r="D603" s="11"/>
      <c r="E603" s="15"/>
      <c r="F603" s="12"/>
      <c r="G603" s="12"/>
      <c r="H603" s="12"/>
      <c r="I603" s="11"/>
      <c r="J603" s="12"/>
      <c r="K603" s="12"/>
      <c r="L603" s="17">
        <f>IF($B603="","",IFERROR(INDEX('製品一覧'!$C$5:$C$54,MATCH($B603,'製品一覧'!$A$5:$A$54,0)),""))</f>
        <v/>
      </c>
      <c r="M603" s="18">
        <f>IF(AND(ISNUMBER($E603),ISNUMBER($L603),$L603&gt;0),IF(DAY($E603)&gt;DAY(DATE(YEAR($E603),MONTH($E603)+$L603+1,0)),DATE(YEAR($E603),MONTH($E603)+$L603+1,0),DATE(YEAR($E603),MONTH($E603)+$L603,DAY($E603))-1),"")</f>
        <v/>
      </c>
      <c r="N603" s="6">
        <f>IF($B603&amp;$D603&amp;$E603="","",IF($M603="","入力不足",IF($M603&gt;=TODAY(),"期間内の目安","期限切れの目安")))</f>
        <v/>
      </c>
      <c r="O603" s="6">
        <f>IF($D603="","",IF(SUMPRODUCT(--($D$5:$D$1004=$D603))&gt;1,"重複あり",""))</f>
        <v/>
      </c>
      <c r="P603" s="12"/>
    </row>
    <row r="604" spans="1:16">
      <c r="A604" s="15"/>
      <c r="B604" s="11"/>
      <c r="C604" s="16">
        <f>IF($B604="","",IFERROR(INDEX('製品一覧'!$B$5:$B$54,MATCH($B604,'製品一覧'!$A$5:$A$54,0)),"型番が未登録"))</f>
        <v/>
      </c>
      <c r="D604" s="11"/>
      <c r="E604" s="15"/>
      <c r="F604" s="12"/>
      <c r="G604" s="12"/>
      <c r="H604" s="12"/>
      <c r="I604" s="11"/>
      <c r="J604" s="12"/>
      <c r="K604" s="12"/>
      <c r="L604" s="17">
        <f>IF($B604="","",IFERROR(INDEX('製品一覧'!$C$5:$C$54,MATCH($B604,'製品一覧'!$A$5:$A$54,0)),""))</f>
        <v/>
      </c>
      <c r="M604" s="18">
        <f>IF(AND(ISNUMBER($E604),ISNUMBER($L604),$L604&gt;0),IF(DAY($E604)&gt;DAY(DATE(YEAR($E604),MONTH($E604)+$L604+1,0)),DATE(YEAR($E604),MONTH($E604)+$L604+1,0),DATE(YEAR($E604),MONTH($E604)+$L604,DAY($E604))-1),"")</f>
        <v/>
      </c>
      <c r="N604" s="6">
        <f>IF($B604&amp;$D604&amp;$E604="","",IF($M604="","入力不足",IF($M604&gt;=TODAY(),"期間内の目安","期限切れの目安")))</f>
        <v/>
      </c>
      <c r="O604" s="6">
        <f>IF($D604="","",IF(SUMPRODUCT(--($D$5:$D$1004=$D604))&gt;1,"重複あり",""))</f>
        <v/>
      </c>
      <c r="P604" s="12"/>
    </row>
    <row r="605" spans="1:16">
      <c r="A605" s="15"/>
      <c r="B605" s="11"/>
      <c r="C605" s="16">
        <f>IF($B605="","",IFERROR(INDEX('製品一覧'!$B$5:$B$54,MATCH($B605,'製品一覧'!$A$5:$A$54,0)),"型番が未登録"))</f>
        <v/>
      </c>
      <c r="D605" s="11"/>
      <c r="E605" s="15"/>
      <c r="F605" s="12"/>
      <c r="G605" s="12"/>
      <c r="H605" s="12"/>
      <c r="I605" s="11"/>
      <c r="J605" s="12"/>
      <c r="K605" s="12"/>
      <c r="L605" s="17">
        <f>IF($B605="","",IFERROR(INDEX('製品一覧'!$C$5:$C$54,MATCH($B605,'製品一覧'!$A$5:$A$54,0)),""))</f>
        <v/>
      </c>
      <c r="M605" s="18">
        <f>IF(AND(ISNUMBER($E605),ISNUMBER($L605),$L605&gt;0),IF(DAY($E605)&gt;DAY(DATE(YEAR($E605),MONTH($E605)+$L605+1,0)),DATE(YEAR($E605),MONTH($E605)+$L605+1,0),DATE(YEAR($E605),MONTH($E605)+$L605,DAY($E605))-1),"")</f>
        <v/>
      </c>
      <c r="N605" s="6">
        <f>IF($B605&amp;$D605&amp;$E605="","",IF($M605="","入力不足",IF($M605&gt;=TODAY(),"期間内の目安","期限切れの目安")))</f>
        <v/>
      </c>
      <c r="O605" s="6">
        <f>IF($D605="","",IF(SUMPRODUCT(--($D$5:$D$1004=$D605))&gt;1,"重複あり",""))</f>
        <v/>
      </c>
      <c r="P605" s="12"/>
    </row>
    <row r="606" spans="1:16">
      <c r="A606" s="15"/>
      <c r="B606" s="11"/>
      <c r="C606" s="16">
        <f>IF($B606="","",IFERROR(INDEX('製品一覧'!$B$5:$B$54,MATCH($B606,'製品一覧'!$A$5:$A$54,0)),"型番が未登録"))</f>
        <v/>
      </c>
      <c r="D606" s="11"/>
      <c r="E606" s="15"/>
      <c r="F606" s="12"/>
      <c r="G606" s="12"/>
      <c r="H606" s="12"/>
      <c r="I606" s="11"/>
      <c r="J606" s="12"/>
      <c r="K606" s="12"/>
      <c r="L606" s="17">
        <f>IF($B606="","",IFERROR(INDEX('製品一覧'!$C$5:$C$54,MATCH($B606,'製品一覧'!$A$5:$A$54,0)),""))</f>
        <v/>
      </c>
      <c r="M606" s="18">
        <f>IF(AND(ISNUMBER($E606),ISNUMBER($L606),$L606&gt;0),IF(DAY($E606)&gt;DAY(DATE(YEAR($E606),MONTH($E606)+$L606+1,0)),DATE(YEAR($E606),MONTH($E606)+$L606+1,0),DATE(YEAR($E606),MONTH($E606)+$L606,DAY($E606))-1),"")</f>
        <v/>
      </c>
      <c r="N606" s="6">
        <f>IF($B606&amp;$D606&amp;$E606="","",IF($M606="","入力不足",IF($M606&gt;=TODAY(),"期間内の目安","期限切れの目安")))</f>
        <v/>
      </c>
      <c r="O606" s="6">
        <f>IF($D606="","",IF(SUMPRODUCT(--($D$5:$D$1004=$D606))&gt;1,"重複あり",""))</f>
        <v/>
      </c>
      <c r="P606" s="12"/>
    </row>
    <row r="607" spans="1:16">
      <c r="A607" s="15"/>
      <c r="B607" s="11"/>
      <c r="C607" s="16">
        <f>IF($B607="","",IFERROR(INDEX('製品一覧'!$B$5:$B$54,MATCH($B607,'製品一覧'!$A$5:$A$54,0)),"型番が未登録"))</f>
        <v/>
      </c>
      <c r="D607" s="11"/>
      <c r="E607" s="15"/>
      <c r="F607" s="12"/>
      <c r="G607" s="12"/>
      <c r="H607" s="12"/>
      <c r="I607" s="11"/>
      <c r="J607" s="12"/>
      <c r="K607" s="12"/>
      <c r="L607" s="17">
        <f>IF($B607="","",IFERROR(INDEX('製品一覧'!$C$5:$C$54,MATCH($B607,'製品一覧'!$A$5:$A$54,0)),""))</f>
        <v/>
      </c>
      <c r="M607" s="18">
        <f>IF(AND(ISNUMBER($E607),ISNUMBER($L607),$L607&gt;0),IF(DAY($E607)&gt;DAY(DATE(YEAR($E607),MONTH($E607)+$L607+1,0)),DATE(YEAR($E607),MONTH($E607)+$L607+1,0),DATE(YEAR($E607),MONTH($E607)+$L607,DAY($E607))-1),"")</f>
        <v/>
      </c>
      <c r="N607" s="6">
        <f>IF($B607&amp;$D607&amp;$E607="","",IF($M607="","入力不足",IF($M607&gt;=TODAY(),"期間内の目安","期限切れの目安")))</f>
        <v/>
      </c>
      <c r="O607" s="6">
        <f>IF($D607="","",IF(SUMPRODUCT(--($D$5:$D$1004=$D607))&gt;1,"重複あり",""))</f>
        <v/>
      </c>
      <c r="P607" s="12"/>
    </row>
    <row r="608" spans="1:16">
      <c r="A608" s="15"/>
      <c r="B608" s="11"/>
      <c r="C608" s="16">
        <f>IF($B608="","",IFERROR(INDEX('製品一覧'!$B$5:$B$54,MATCH($B608,'製品一覧'!$A$5:$A$54,0)),"型番が未登録"))</f>
        <v/>
      </c>
      <c r="D608" s="11"/>
      <c r="E608" s="15"/>
      <c r="F608" s="12"/>
      <c r="G608" s="12"/>
      <c r="H608" s="12"/>
      <c r="I608" s="11"/>
      <c r="J608" s="12"/>
      <c r="K608" s="12"/>
      <c r="L608" s="17">
        <f>IF($B608="","",IFERROR(INDEX('製品一覧'!$C$5:$C$54,MATCH($B608,'製品一覧'!$A$5:$A$54,0)),""))</f>
        <v/>
      </c>
      <c r="M608" s="18">
        <f>IF(AND(ISNUMBER($E608),ISNUMBER($L608),$L608&gt;0),IF(DAY($E608)&gt;DAY(DATE(YEAR($E608),MONTH($E608)+$L608+1,0)),DATE(YEAR($E608),MONTH($E608)+$L608+1,0),DATE(YEAR($E608),MONTH($E608)+$L608,DAY($E608))-1),"")</f>
        <v/>
      </c>
      <c r="N608" s="6">
        <f>IF($B608&amp;$D608&amp;$E608="","",IF($M608="","入力不足",IF($M608&gt;=TODAY(),"期間内の目安","期限切れの目安")))</f>
        <v/>
      </c>
      <c r="O608" s="6">
        <f>IF($D608="","",IF(SUMPRODUCT(--($D$5:$D$1004=$D608))&gt;1,"重複あり",""))</f>
        <v/>
      </c>
      <c r="P608" s="12"/>
    </row>
    <row r="609" spans="1:16">
      <c r="A609" s="15"/>
      <c r="B609" s="11"/>
      <c r="C609" s="16">
        <f>IF($B609="","",IFERROR(INDEX('製品一覧'!$B$5:$B$54,MATCH($B609,'製品一覧'!$A$5:$A$54,0)),"型番が未登録"))</f>
        <v/>
      </c>
      <c r="D609" s="11"/>
      <c r="E609" s="15"/>
      <c r="F609" s="12"/>
      <c r="G609" s="12"/>
      <c r="H609" s="12"/>
      <c r="I609" s="11"/>
      <c r="J609" s="12"/>
      <c r="K609" s="12"/>
      <c r="L609" s="17">
        <f>IF($B609="","",IFERROR(INDEX('製品一覧'!$C$5:$C$54,MATCH($B609,'製品一覧'!$A$5:$A$54,0)),""))</f>
        <v/>
      </c>
      <c r="M609" s="18">
        <f>IF(AND(ISNUMBER($E609),ISNUMBER($L609),$L609&gt;0),IF(DAY($E609)&gt;DAY(DATE(YEAR($E609),MONTH($E609)+$L609+1,0)),DATE(YEAR($E609),MONTH($E609)+$L609+1,0),DATE(YEAR($E609),MONTH($E609)+$L609,DAY($E609))-1),"")</f>
        <v/>
      </c>
      <c r="N609" s="6">
        <f>IF($B609&amp;$D609&amp;$E609="","",IF($M609="","入力不足",IF($M609&gt;=TODAY(),"期間内の目安","期限切れの目安")))</f>
        <v/>
      </c>
      <c r="O609" s="6">
        <f>IF($D609="","",IF(SUMPRODUCT(--($D$5:$D$1004=$D609))&gt;1,"重複あり",""))</f>
        <v/>
      </c>
      <c r="P609" s="12"/>
    </row>
    <row r="610" spans="1:16">
      <c r="A610" s="15"/>
      <c r="B610" s="11"/>
      <c r="C610" s="16">
        <f>IF($B610="","",IFERROR(INDEX('製品一覧'!$B$5:$B$54,MATCH($B610,'製品一覧'!$A$5:$A$54,0)),"型番が未登録"))</f>
        <v/>
      </c>
      <c r="D610" s="11"/>
      <c r="E610" s="15"/>
      <c r="F610" s="12"/>
      <c r="G610" s="12"/>
      <c r="H610" s="12"/>
      <c r="I610" s="11"/>
      <c r="J610" s="12"/>
      <c r="K610" s="12"/>
      <c r="L610" s="17">
        <f>IF($B610="","",IFERROR(INDEX('製品一覧'!$C$5:$C$54,MATCH($B610,'製品一覧'!$A$5:$A$54,0)),""))</f>
        <v/>
      </c>
      <c r="M610" s="18">
        <f>IF(AND(ISNUMBER($E610),ISNUMBER($L610),$L610&gt;0),IF(DAY($E610)&gt;DAY(DATE(YEAR($E610),MONTH($E610)+$L610+1,0)),DATE(YEAR($E610),MONTH($E610)+$L610+1,0),DATE(YEAR($E610),MONTH($E610)+$L610,DAY($E610))-1),"")</f>
        <v/>
      </c>
      <c r="N610" s="6">
        <f>IF($B610&amp;$D610&amp;$E610="","",IF($M610="","入力不足",IF($M610&gt;=TODAY(),"期間内の目安","期限切れの目安")))</f>
        <v/>
      </c>
      <c r="O610" s="6">
        <f>IF($D610="","",IF(SUMPRODUCT(--($D$5:$D$1004=$D610))&gt;1,"重複あり",""))</f>
        <v/>
      </c>
      <c r="P610" s="12"/>
    </row>
    <row r="611" spans="1:16">
      <c r="A611" s="15"/>
      <c r="B611" s="11"/>
      <c r="C611" s="16">
        <f>IF($B611="","",IFERROR(INDEX('製品一覧'!$B$5:$B$54,MATCH($B611,'製品一覧'!$A$5:$A$54,0)),"型番が未登録"))</f>
        <v/>
      </c>
      <c r="D611" s="11"/>
      <c r="E611" s="15"/>
      <c r="F611" s="12"/>
      <c r="G611" s="12"/>
      <c r="H611" s="12"/>
      <c r="I611" s="11"/>
      <c r="J611" s="12"/>
      <c r="K611" s="12"/>
      <c r="L611" s="17">
        <f>IF($B611="","",IFERROR(INDEX('製品一覧'!$C$5:$C$54,MATCH($B611,'製品一覧'!$A$5:$A$54,0)),""))</f>
        <v/>
      </c>
      <c r="M611" s="18">
        <f>IF(AND(ISNUMBER($E611),ISNUMBER($L611),$L611&gt;0),IF(DAY($E611)&gt;DAY(DATE(YEAR($E611),MONTH($E611)+$L611+1,0)),DATE(YEAR($E611),MONTH($E611)+$L611+1,0),DATE(YEAR($E611),MONTH($E611)+$L611,DAY($E611))-1),"")</f>
        <v/>
      </c>
      <c r="N611" s="6">
        <f>IF($B611&amp;$D611&amp;$E611="","",IF($M611="","入力不足",IF($M611&gt;=TODAY(),"期間内の目安","期限切れの目安")))</f>
        <v/>
      </c>
      <c r="O611" s="6">
        <f>IF($D611="","",IF(SUMPRODUCT(--($D$5:$D$1004=$D611))&gt;1,"重複あり",""))</f>
        <v/>
      </c>
      <c r="P611" s="12"/>
    </row>
    <row r="612" spans="1:16">
      <c r="A612" s="15"/>
      <c r="B612" s="11"/>
      <c r="C612" s="16">
        <f>IF($B612="","",IFERROR(INDEX('製品一覧'!$B$5:$B$54,MATCH($B612,'製品一覧'!$A$5:$A$54,0)),"型番が未登録"))</f>
        <v/>
      </c>
      <c r="D612" s="11"/>
      <c r="E612" s="15"/>
      <c r="F612" s="12"/>
      <c r="G612" s="12"/>
      <c r="H612" s="12"/>
      <c r="I612" s="11"/>
      <c r="J612" s="12"/>
      <c r="K612" s="12"/>
      <c r="L612" s="17">
        <f>IF($B612="","",IFERROR(INDEX('製品一覧'!$C$5:$C$54,MATCH($B612,'製品一覧'!$A$5:$A$54,0)),""))</f>
        <v/>
      </c>
      <c r="M612" s="18">
        <f>IF(AND(ISNUMBER($E612),ISNUMBER($L612),$L612&gt;0),IF(DAY($E612)&gt;DAY(DATE(YEAR($E612),MONTH($E612)+$L612+1,0)),DATE(YEAR($E612),MONTH($E612)+$L612+1,0),DATE(YEAR($E612),MONTH($E612)+$L612,DAY($E612))-1),"")</f>
        <v/>
      </c>
      <c r="N612" s="6">
        <f>IF($B612&amp;$D612&amp;$E612="","",IF($M612="","入力不足",IF($M612&gt;=TODAY(),"期間内の目安","期限切れの目安")))</f>
        <v/>
      </c>
      <c r="O612" s="6">
        <f>IF($D612="","",IF(SUMPRODUCT(--($D$5:$D$1004=$D612))&gt;1,"重複あり",""))</f>
        <v/>
      </c>
      <c r="P612" s="12"/>
    </row>
    <row r="613" spans="1:16">
      <c r="A613" s="15"/>
      <c r="B613" s="11"/>
      <c r="C613" s="16">
        <f>IF($B613="","",IFERROR(INDEX('製品一覧'!$B$5:$B$54,MATCH($B613,'製品一覧'!$A$5:$A$54,0)),"型番が未登録"))</f>
        <v/>
      </c>
      <c r="D613" s="11"/>
      <c r="E613" s="15"/>
      <c r="F613" s="12"/>
      <c r="G613" s="12"/>
      <c r="H613" s="12"/>
      <c r="I613" s="11"/>
      <c r="J613" s="12"/>
      <c r="K613" s="12"/>
      <c r="L613" s="17">
        <f>IF($B613="","",IFERROR(INDEX('製品一覧'!$C$5:$C$54,MATCH($B613,'製品一覧'!$A$5:$A$54,0)),""))</f>
        <v/>
      </c>
      <c r="M613" s="18">
        <f>IF(AND(ISNUMBER($E613),ISNUMBER($L613),$L613&gt;0),IF(DAY($E613)&gt;DAY(DATE(YEAR($E613),MONTH($E613)+$L613+1,0)),DATE(YEAR($E613),MONTH($E613)+$L613+1,0),DATE(YEAR($E613),MONTH($E613)+$L613,DAY($E613))-1),"")</f>
        <v/>
      </c>
      <c r="N613" s="6">
        <f>IF($B613&amp;$D613&amp;$E613="","",IF($M613="","入力不足",IF($M613&gt;=TODAY(),"期間内の目安","期限切れの目安")))</f>
        <v/>
      </c>
      <c r="O613" s="6">
        <f>IF($D613="","",IF(SUMPRODUCT(--($D$5:$D$1004=$D613))&gt;1,"重複あり",""))</f>
        <v/>
      </c>
      <c r="P613" s="12"/>
    </row>
    <row r="614" spans="1:16">
      <c r="A614" s="15"/>
      <c r="B614" s="11"/>
      <c r="C614" s="16">
        <f>IF($B614="","",IFERROR(INDEX('製品一覧'!$B$5:$B$54,MATCH($B614,'製品一覧'!$A$5:$A$54,0)),"型番が未登録"))</f>
        <v/>
      </c>
      <c r="D614" s="11"/>
      <c r="E614" s="15"/>
      <c r="F614" s="12"/>
      <c r="G614" s="12"/>
      <c r="H614" s="12"/>
      <c r="I614" s="11"/>
      <c r="J614" s="12"/>
      <c r="K614" s="12"/>
      <c r="L614" s="17">
        <f>IF($B614="","",IFERROR(INDEX('製品一覧'!$C$5:$C$54,MATCH($B614,'製品一覧'!$A$5:$A$54,0)),""))</f>
        <v/>
      </c>
      <c r="M614" s="18">
        <f>IF(AND(ISNUMBER($E614),ISNUMBER($L614),$L614&gt;0),IF(DAY($E614)&gt;DAY(DATE(YEAR($E614),MONTH($E614)+$L614+1,0)),DATE(YEAR($E614),MONTH($E614)+$L614+1,0),DATE(YEAR($E614),MONTH($E614)+$L614,DAY($E614))-1),"")</f>
        <v/>
      </c>
      <c r="N614" s="6">
        <f>IF($B614&amp;$D614&amp;$E614="","",IF($M614="","入力不足",IF($M614&gt;=TODAY(),"期間内の目安","期限切れの目安")))</f>
        <v/>
      </c>
      <c r="O614" s="6">
        <f>IF($D614="","",IF(SUMPRODUCT(--($D$5:$D$1004=$D614))&gt;1,"重複あり",""))</f>
        <v/>
      </c>
      <c r="P614" s="12"/>
    </row>
    <row r="615" spans="1:16">
      <c r="A615" s="15"/>
      <c r="B615" s="11"/>
      <c r="C615" s="16">
        <f>IF($B615="","",IFERROR(INDEX('製品一覧'!$B$5:$B$54,MATCH($B615,'製品一覧'!$A$5:$A$54,0)),"型番が未登録"))</f>
        <v/>
      </c>
      <c r="D615" s="11"/>
      <c r="E615" s="15"/>
      <c r="F615" s="12"/>
      <c r="G615" s="12"/>
      <c r="H615" s="12"/>
      <c r="I615" s="11"/>
      <c r="J615" s="12"/>
      <c r="K615" s="12"/>
      <c r="L615" s="17">
        <f>IF($B615="","",IFERROR(INDEX('製品一覧'!$C$5:$C$54,MATCH($B615,'製品一覧'!$A$5:$A$54,0)),""))</f>
        <v/>
      </c>
      <c r="M615" s="18">
        <f>IF(AND(ISNUMBER($E615),ISNUMBER($L615),$L615&gt;0),IF(DAY($E615)&gt;DAY(DATE(YEAR($E615),MONTH($E615)+$L615+1,0)),DATE(YEAR($E615),MONTH($E615)+$L615+1,0),DATE(YEAR($E615),MONTH($E615)+$L615,DAY($E615))-1),"")</f>
        <v/>
      </c>
      <c r="N615" s="6">
        <f>IF($B615&amp;$D615&amp;$E615="","",IF($M615="","入力不足",IF($M615&gt;=TODAY(),"期間内の目安","期限切れの目安")))</f>
        <v/>
      </c>
      <c r="O615" s="6">
        <f>IF($D615="","",IF(SUMPRODUCT(--($D$5:$D$1004=$D615))&gt;1,"重複あり",""))</f>
        <v/>
      </c>
      <c r="P615" s="12"/>
    </row>
    <row r="616" spans="1:16">
      <c r="A616" s="15"/>
      <c r="B616" s="11"/>
      <c r="C616" s="16">
        <f>IF($B616="","",IFERROR(INDEX('製品一覧'!$B$5:$B$54,MATCH($B616,'製品一覧'!$A$5:$A$54,0)),"型番が未登録"))</f>
        <v/>
      </c>
      <c r="D616" s="11"/>
      <c r="E616" s="15"/>
      <c r="F616" s="12"/>
      <c r="G616" s="12"/>
      <c r="H616" s="12"/>
      <c r="I616" s="11"/>
      <c r="J616" s="12"/>
      <c r="K616" s="12"/>
      <c r="L616" s="17">
        <f>IF($B616="","",IFERROR(INDEX('製品一覧'!$C$5:$C$54,MATCH($B616,'製品一覧'!$A$5:$A$54,0)),""))</f>
        <v/>
      </c>
      <c r="M616" s="18">
        <f>IF(AND(ISNUMBER($E616),ISNUMBER($L616),$L616&gt;0),IF(DAY($E616)&gt;DAY(DATE(YEAR($E616),MONTH($E616)+$L616+1,0)),DATE(YEAR($E616),MONTH($E616)+$L616+1,0),DATE(YEAR($E616),MONTH($E616)+$L616,DAY($E616))-1),"")</f>
        <v/>
      </c>
      <c r="N616" s="6">
        <f>IF($B616&amp;$D616&amp;$E616="","",IF($M616="","入力不足",IF($M616&gt;=TODAY(),"期間内の目安","期限切れの目安")))</f>
        <v/>
      </c>
      <c r="O616" s="6">
        <f>IF($D616="","",IF(SUMPRODUCT(--($D$5:$D$1004=$D616))&gt;1,"重複あり",""))</f>
        <v/>
      </c>
      <c r="P616" s="12"/>
    </row>
    <row r="617" spans="1:16">
      <c r="A617" s="15"/>
      <c r="B617" s="11"/>
      <c r="C617" s="16">
        <f>IF($B617="","",IFERROR(INDEX('製品一覧'!$B$5:$B$54,MATCH($B617,'製品一覧'!$A$5:$A$54,0)),"型番が未登録"))</f>
        <v/>
      </c>
      <c r="D617" s="11"/>
      <c r="E617" s="15"/>
      <c r="F617" s="12"/>
      <c r="G617" s="12"/>
      <c r="H617" s="12"/>
      <c r="I617" s="11"/>
      <c r="J617" s="12"/>
      <c r="K617" s="12"/>
      <c r="L617" s="17">
        <f>IF($B617="","",IFERROR(INDEX('製品一覧'!$C$5:$C$54,MATCH($B617,'製品一覧'!$A$5:$A$54,0)),""))</f>
        <v/>
      </c>
      <c r="M617" s="18">
        <f>IF(AND(ISNUMBER($E617),ISNUMBER($L617),$L617&gt;0),IF(DAY($E617)&gt;DAY(DATE(YEAR($E617),MONTH($E617)+$L617+1,0)),DATE(YEAR($E617),MONTH($E617)+$L617+1,0),DATE(YEAR($E617),MONTH($E617)+$L617,DAY($E617))-1),"")</f>
        <v/>
      </c>
      <c r="N617" s="6">
        <f>IF($B617&amp;$D617&amp;$E617="","",IF($M617="","入力不足",IF($M617&gt;=TODAY(),"期間内の目安","期限切れの目安")))</f>
        <v/>
      </c>
      <c r="O617" s="6">
        <f>IF($D617="","",IF(SUMPRODUCT(--($D$5:$D$1004=$D617))&gt;1,"重複あり",""))</f>
        <v/>
      </c>
      <c r="P617" s="12"/>
    </row>
    <row r="618" spans="1:16">
      <c r="A618" s="15"/>
      <c r="B618" s="11"/>
      <c r="C618" s="16">
        <f>IF($B618="","",IFERROR(INDEX('製品一覧'!$B$5:$B$54,MATCH($B618,'製品一覧'!$A$5:$A$54,0)),"型番が未登録"))</f>
        <v/>
      </c>
      <c r="D618" s="11"/>
      <c r="E618" s="15"/>
      <c r="F618" s="12"/>
      <c r="G618" s="12"/>
      <c r="H618" s="12"/>
      <c r="I618" s="11"/>
      <c r="J618" s="12"/>
      <c r="K618" s="12"/>
      <c r="L618" s="17">
        <f>IF($B618="","",IFERROR(INDEX('製品一覧'!$C$5:$C$54,MATCH($B618,'製品一覧'!$A$5:$A$54,0)),""))</f>
        <v/>
      </c>
      <c r="M618" s="18">
        <f>IF(AND(ISNUMBER($E618),ISNUMBER($L618),$L618&gt;0),IF(DAY($E618)&gt;DAY(DATE(YEAR($E618),MONTH($E618)+$L618+1,0)),DATE(YEAR($E618),MONTH($E618)+$L618+1,0),DATE(YEAR($E618),MONTH($E618)+$L618,DAY($E618))-1),"")</f>
        <v/>
      </c>
      <c r="N618" s="6">
        <f>IF($B618&amp;$D618&amp;$E618="","",IF($M618="","入力不足",IF($M618&gt;=TODAY(),"期間内の目安","期限切れの目安")))</f>
        <v/>
      </c>
      <c r="O618" s="6">
        <f>IF($D618="","",IF(SUMPRODUCT(--($D$5:$D$1004=$D618))&gt;1,"重複あり",""))</f>
        <v/>
      </c>
      <c r="P618" s="12"/>
    </row>
    <row r="619" spans="1:16">
      <c r="A619" s="15"/>
      <c r="B619" s="11"/>
      <c r="C619" s="16">
        <f>IF($B619="","",IFERROR(INDEX('製品一覧'!$B$5:$B$54,MATCH($B619,'製品一覧'!$A$5:$A$54,0)),"型番が未登録"))</f>
        <v/>
      </c>
      <c r="D619" s="11"/>
      <c r="E619" s="15"/>
      <c r="F619" s="12"/>
      <c r="G619" s="12"/>
      <c r="H619" s="12"/>
      <c r="I619" s="11"/>
      <c r="J619" s="12"/>
      <c r="K619" s="12"/>
      <c r="L619" s="17">
        <f>IF($B619="","",IFERROR(INDEX('製品一覧'!$C$5:$C$54,MATCH($B619,'製品一覧'!$A$5:$A$54,0)),""))</f>
        <v/>
      </c>
      <c r="M619" s="18">
        <f>IF(AND(ISNUMBER($E619),ISNUMBER($L619),$L619&gt;0),IF(DAY($E619)&gt;DAY(DATE(YEAR($E619),MONTH($E619)+$L619+1,0)),DATE(YEAR($E619),MONTH($E619)+$L619+1,0),DATE(YEAR($E619),MONTH($E619)+$L619,DAY($E619))-1),"")</f>
        <v/>
      </c>
      <c r="N619" s="6">
        <f>IF($B619&amp;$D619&amp;$E619="","",IF($M619="","入力不足",IF($M619&gt;=TODAY(),"期間内の目安","期限切れの目安")))</f>
        <v/>
      </c>
      <c r="O619" s="6">
        <f>IF($D619="","",IF(SUMPRODUCT(--($D$5:$D$1004=$D619))&gt;1,"重複あり",""))</f>
        <v/>
      </c>
      <c r="P619" s="12"/>
    </row>
    <row r="620" spans="1:16">
      <c r="A620" s="15"/>
      <c r="B620" s="11"/>
      <c r="C620" s="16">
        <f>IF($B620="","",IFERROR(INDEX('製品一覧'!$B$5:$B$54,MATCH($B620,'製品一覧'!$A$5:$A$54,0)),"型番が未登録"))</f>
        <v/>
      </c>
      <c r="D620" s="11"/>
      <c r="E620" s="15"/>
      <c r="F620" s="12"/>
      <c r="G620" s="12"/>
      <c r="H620" s="12"/>
      <c r="I620" s="11"/>
      <c r="J620" s="12"/>
      <c r="K620" s="12"/>
      <c r="L620" s="17">
        <f>IF($B620="","",IFERROR(INDEX('製品一覧'!$C$5:$C$54,MATCH($B620,'製品一覧'!$A$5:$A$54,0)),""))</f>
        <v/>
      </c>
      <c r="M620" s="18">
        <f>IF(AND(ISNUMBER($E620),ISNUMBER($L620),$L620&gt;0),IF(DAY($E620)&gt;DAY(DATE(YEAR($E620),MONTH($E620)+$L620+1,0)),DATE(YEAR($E620),MONTH($E620)+$L620+1,0),DATE(YEAR($E620),MONTH($E620)+$L620,DAY($E620))-1),"")</f>
        <v/>
      </c>
      <c r="N620" s="6">
        <f>IF($B620&amp;$D620&amp;$E620="","",IF($M620="","入力不足",IF($M620&gt;=TODAY(),"期間内の目安","期限切れの目安")))</f>
        <v/>
      </c>
      <c r="O620" s="6">
        <f>IF($D620="","",IF(SUMPRODUCT(--($D$5:$D$1004=$D620))&gt;1,"重複あり",""))</f>
        <v/>
      </c>
      <c r="P620" s="12"/>
    </row>
    <row r="621" spans="1:16">
      <c r="A621" s="15"/>
      <c r="B621" s="11"/>
      <c r="C621" s="16">
        <f>IF($B621="","",IFERROR(INDEX('製品一覧'!$B$5:$B$54,MATCH($B621,'製品一覧'!$A$5:$A$54,0)),"型番が未登録"))</f>
        <v/>
      </c>
      <c r="D621" s="11"/>
      <c r="E621" s="15"/>
      <c r="F621" s="12"/>
      <c r="G621" s="12"/>
      <c r="H621" s="12"/>
      <c r="I621" s="11"/>
      <c r="J621" s="12"/>
      <c r="K621" s="12"/>
      <c r="L621" s="17">
        <f>IF($B621="","",IFERROR(INDEX('製品一覧'!$C$5:$C$54,MATCH($B621,'製品一覧'!$A$5:$A$54,0)),""))</f>
        <v/>
      </c>
      <c r="M621" s="18">
        <f>IF(AND(ISNUMBER($E621),ISNUMBER($L621),$L621&gt;0),IF(DAY($E621)&gt;DAY(DATE(YEAR($E621),MONTH($E621)+$L621+1,0)),DATE(YEAR($E621),MONTH($E621)+$L621+1,0),DATE(YEAR($E621),MONTH($E621)+$L621,DAY($E621))-1),"")</f>
        <v/>
      </c>
      <c r="N621" s="6">
        <f>IF($B621&amp;$D621&amp;$E621="","",IF($M621="","入力不足",IF($M621&gt;=TODAY(),"期間内の目安","期限切れの目安")))</f>
        <v/>
      </c>
      <c r="O621" s="6">
        <f>IF($D621="","",IF(SUMPRODUCT(--($D$5:$D$1004=$D621))&gt;1,"重複あり",""))</f>
        <v/>
      </c>
      <c r="P621" s="12"/>
    </row>
    <row r="622" spans="1:16">
      <c r="A622" s="15"/>
      <c r="B622" s="11"/>
      <c r="C622" s="16">
        <f>IF($B622="","",IFERROR(INDEX('製品一覧'!$B$5:$B$54,MATCH($B622,'製品一覧'!$A$5:$A$54,0)),"型番が未登録"))</f>
        <v/>
      </c>
      <c r="D622" s="11"/>
      <c r="E622" s="15"/>
      <c r="F622" s="12"/>
      <c r="G622" s="12"/>
      <c r="H622" s="12"/>
      <c r="I622" s="11"/>
      <c r="J622" s="12"/>
      <c r="K622" s="12"/>
      <c r="L622" s="17">
        <f>IF($B622="","",IFERROR(INDEX('製品一覧'!$C$5:$C$54,MATCH($B622,'製品一覧'!$A$5:$A$54,0)),""))</f>
        <v/>
      </c>
      <c r="M622" s="18">
        <f>IF(AND(ISNUMBER($E622),ISNUMBER($L622),$L622&gt;0),IF(DAY($E622)&gt;DAY(DATE(YEAR($E622),MONTH($E622)+$L622+1,0)),DATE(YEAR($E622),MONTH($E622)+$L622+1,0),DATE(YEAR($E622),MONTH($E622)+$L622,DAY($E622))-1),"")</f>
        <v/>
      </c>
      <c r="N622" s="6">
        <f>IF($B622&amp;$D622&amp;$E622="","",IF($M622="","入力不足",IF($M622&gt;=TODAY(),"期間内の目安","期限切れの目安")))</f>
        <v/>
      </c>
      <c r="O622" s="6">
        <f>IF($D622="","",IF(SUMPRODUCT(--($D$5:$D$1004=$D622))&gt;1,"重複あり",""))</f>
        <v/>
      </c>
      <c r="P622" s="12"/>
    </row>
    <row r="623" spans="1:16">
      <c r="A623" s="15"/>
      <c r="B623" s="11"/>
      <c r="C623" s="16">
        <f>IF($B623="","",IFERROR(INDEX('製品一覧'!$B$5:$B$54,MATCH($B623,'製品一覧'!$A$5:$A$54,0)),"型番が未登録"))</f>
        <v/>
      </c>
      <c r="D623" s="11"/>
      <c r="E623" s="15"/>
      <c r="F623" s="12"/>
      <c r="G623" s="12"/>
      <c r="H623" s="12"/>
      <c r="I623" s="11"/>
      <c r="J623" s="12"/>
      <c r="K623" s="12"/>
      <c r="L623" s="17">
        <f>IF($B623="","",IFERROR(INDEX('製品一覧'!$C$5:$C$54,MATCH($B623,'製品一覧'!$A$5:$A$54,0)),""))</f>
        <v/>
      </c>
      <c r="M623" s="18">
        <f>IF(AND(ISNUMBER($E623),ISNUMBER($L623),$L623&gt;0),IF(DAY($E623)&gt;DAY(DATE(YEAR($E623),MONTH($E623)+$L623+1,0)),DATE(YEAR($E623),MONTH($E623)+$L623+1,0),DATE(YEAR($E623),MONTH($E623)+$L623,DAY($E623))-1),"")</f>
        <v/>
      </c>
      <c r="N623" s="6">
        <f>IF($B623&amp;$D623&amp;$E623="","",IF($M623="","入力不足",IF($M623&gt;=TODAY(),"期間内の目安","期限切れの目安")))</f>
        <v/>
      </c>
      <c r="O623" s="6">
        <f>IF($D623="","",IF(SUMPRODUCT(--($D$5:$D$1004=$D623))&gt;1,"重複あり",""))</f>
        <v/>
      </c>
      <c r="P623" s="12"/>
    </row>
    <row r="624" spans="1:16">
      <c r="A624" s="15"/>
      <c r="B624" s="11"/>
      <c r="C624" s="16">
        <f>IF($B624="","",IFERROR(INDEX('製品一覧'!$B$5:$B$54,MATCH($B624,'製品一覧'!$A$5:$A$54,0)),"型番が未登録"))</f>
        <v/>
      </c>
      <c r="D624" s="11"/>
      <c r="E624" s="15"/>
      <c r="F624" s="12"/>
      <c r="G624" s="12"/>
      <c r="H624" s="12"/>
      <c r="I624" s="11"/>
      <c r="J624" s="12"/>
      <c r="K624" s="12"/>
      <c r="L624" s="17">
        <f>IF($B624="","",IFERROR(INDEX('製品一覧'!$C$5:$C$54,MATCH($B624,'製品一覧'!$A$5:$A$54,0)),""))</f>
        <v/>
      </c>
      <c r="M624" s="18">
        <f>IF(AND(ISNUMBER($E624),ISNUMBER($L624),$L624&gt;0),IF(DAY($E624)&gt;DAY(DATE(YEAR($E624),MONTH($E624)+$L624+1,0)),DATE(YEAR($E624),MONTH($E624)+$L624+1,0),DATE(YEAR($E624),MONTH($E624)+$L624,DAY($E624))-1),"")</f>
        <v/>
      </c>
      <c r="N624" s="6">
        <f>IF($B624&amp;$D624&amp;$E624="","",IF($M624="","入力不足",IF($M624&gt;=TODAY(),"期間内の目安","期限切れの目安")))</f>
        <v/>
      </c>
      <c r="O624" s="6">
        <f>IF($D624="","",IF(SUMPRODUCT(--($D$5:$D$1004=$D624))&gt;1,"重複あり",""))</f>
        <v/>
      </c>
      <c r="P624" s="12"/>
    </row>
    <row r="625" spans="1:16">
      <c r="A625" s="15"/>
      <c r="B625" s="11"/>
      <c r="C625" s="16">
        <f>IF($B625="","",IFERROR(INDEX('製品一覧'!$B$5:$B$54,MATCH($B625,'製品一覧'!$A$5:$A$54,0)),"型番が未登録"))</f>
        <v/>
      </c>
      <c r="D625" s="11"/>
      <c r="E625" s="15"/>
      <c r="F625" s="12"/>
      <c r="G625" s="12"/>
      <c r="H625" s="12"/>
      <c r="I625" s="11"/>
      <c r="J625" s="12"/>
      <c r="K625" s="12"/>
      <c r="L625" s="17">
        <f>IF($B625="","",IFERROR(INDEX('製品一覧'!$C$5:$C$54,MATCH($B625,'製品一覧'!$A$5:$A$54,0)),""))</f>
        <v/>
      </c>
      <c r="M625" s="18">
        <f>IF(AND(ISNUMBER($E625),ISNUMBER($L625),$L625&gt;0),IF(DAY($E625)&gt;DAY(DATE(YEAR($E625),MONTH($E625)+$L625+1,0)),DATE(YEAR($E625),MONTH($E625)+$L625+1,0),DATE(YEAR($E625),MONTH($E625)+$L625,DAY($E625))-1),"")</f>
        <v/>
      </c>
      <c r="N625" s="6">
        <f>IF($B625&amp;$D625&amp;$E625="","",IF($M625="","入力不足",IF($M625&gt;=TODAY(),"期間内の目安","期限切れの目安")))</f>
        <v/>
      </c>
      <c r="O625" s="6">
        <f>IF($D625="","",IF(SUMPRODUCT(--($D$5:$D$1004=$D625))&gt;1,"重複あり",""))</f>
        <v/>
      </c>
      <c r="P625" s="12"/>
    </row>
    <row r="626" spans="1:16">
      <c r="A626" s="15"/>
      <c r="B626" s="11"/>
      <c r="C626" s="16">
        <f>IF($B626="","",IFERROR(INDEX('製品一覧'!$B$5:$B$54,MATCH($B626,'製品一覧'!$A$5:$A$54,0)),"型番が未登録"))</f>
        <v/>
      </c>
      <c r="D626" s="11"/>
      <c r="E626" s="15"/>
      <c r="F626" s="12"/>
      <c r="G626" s="12"/>
      <c r="H626" s="12"/>
      <c r="I626" s="11"/>
      <c r="J626" s="12"/>
      <c r="K626" s="12"/>
      <c r="L626" s="17">
        <f>IF($B626="","",IFERROR(INDEX('製品一覧'!$C$5:$C$54,MATCH($B626,'製品一覧'!$A$5:$A$54,0)),""))</f>
        <v/>
      </c>
      <c r="M626" s="18">
        <f>IF(AND(ISNUMBER($E626),ISNUMBER($L626),$L626&gt;0),IF(DAY($E626)&gt;DAY(DATE(YEAR($E626),MONTH($E626)+$L626+1,0)),DATE(YEAR($E626),MONTH($E626)+$L626+1,0),DATE(YEAR($E626),MONTH($E626)+$L626,DAY($E626))-1),"")</f>
        <v/>
      </c>
      <c r="N626" s="6">
        <f>IF($B626&amp;$D626&amp;$E626="","",IF($M626="","入力不足",IF($M626&gt;=TODAY(),"期間内の目安","期限切れの目安")))</f>
        <v/>
      </c>
      <c r="O626" s="6">
        <f>IF($D626="","",IF(SUMPRODUCT(--($D$5:$D$1004=$D626))&gt;1,"重複あり",""))</f>
        <v/>
      </c>
      <c r="P626" s="12"/>
    </row>
    <row r="627" spans="1:16">
      <c r="A627" s="15"/>
      <c r="B627" s="11"/>
      <c r="C627" s="16">
        <f>IF($B627="","",IFERROR(INDEX('製品一覧'!$B$5:$B$54,MATCH($B627,'製品一覧'!$A$5:$A$54,0)),"型番が未登録"))</f>
        <v/>
      </c>
      <c r="D627" s="11"/>
      <c r="E627" s="15"/>
      <c r="F627" s="12"/>
      <c r="G627" s="12"/>
      <c r="H627" s="12"/>
      <c r="I627" s="11"/>
      <c r="J627" s="12"/>
      <c r="K627" s="12"/>
      <c r="L627" s="17">
        <f>IF($B627="","",IFERROR(INDEX('製品一覧'!$C$5:$C$54,MATCH($B627,'製品一覧'!$A$5:$A$54,0)),""))</f>
        <v/>
      </c>
      <c r="M627" s="18">
        <f>IF(AND(ISNUMBER($E627),ISNUMBER($L627),$L627&gt;0),IF(DAY($E627)&gt;DAY(DATE(YEAR($E627),MONTH($E627)+$L627+1,0)),DATE(YEAR($E627),MONTH($E627)+$L627+1,0),DATE(YEAR($E627),MONTH($E627)+$L627,DAY($E627))-1),"")</f>
        <v/>
      </c>
      <c r="N627" s="6">
        <f>IF($B627&amp;$D627&amp;$E627="","",IF($M627="","入力不足",IF($M627&gt;=TODAY(),"期間内の目安","期限切れの目安")))</f>
        <v/>
      </c>
      <c r="O627" s="6">
        <f>IF($D627="","",IF(SUMPRODUCT(--($D$5:$D$1004=$D627))&gt;1,"重複あり",""))</f>
        <v/>
      </c>
      <c r="P627" s="12"/>
    </row>
    <row r="628" spans="1:16">
      <c r="A628" s="15"/>
      <c r="B628" s="11"/>
      <c r="C628" s="16">
        <f>IF($B628="","",IFERROR(INDEX('製品一覧'!$B$5:$B$54,MATCH($B628,'製品一覧'!$A$5:$A$54,0)),"型番が未登録"))</f>
        <v/>
      </c>
      <c r="D628" s="11"/>
      <c r="E628" s="15"/>
      <c r="F628" s="12"/>
      <c r="G628" s="12"/>
      <c r="H628" s="12"/>
      <c r="I628" s="11"/>
      <c r="J628" s="12"/>
      <c r="K628" s="12"/>
      <c r="L628" s="17">
        <f>IF($B628="","",IFERROR(INDEX('製品一覧'!$C$5:$C$54,MATCH($B628,'製品一覧'!$A$5:$A$54,0)),""))</f>
        <v/>
      </c>
      <c r="M628" s="18">
        <f>IF(AND(ISNUMBER($E628),ISNUMBER($L628),$L628&gt;0),IF(DAY($E628)&gt;DAY(DATE(YEAR($E628),MONTH($E628)+$L628+1,0)),DATE(YEAR($E628),MONTH($E628)+$L628+1,0),DATE(YEAR($E628),MONTH($E628)+$L628,DAY($E628))-1),"")</f>
        <v/>
      </c>
      <c r="N628" s="6">
        <f>IF($B628&amp;$D628&amp;$E628="","",IF($M628="","入力不足",IF($M628&gt;=TODAY(),"期間内の目安","期限切れの目安")))</f>
        <v/>
      </c>
      <c r="O628" s="6">
        <f>IF($D628="","",IF(SUMPRODUCT(--($D$5:$D$1004=$D628))&gt;1,"重複あり",""))</f>
        <v/>
      </c>
      <c r="P628" s="12"/>
    </row>
    <row r="629" spans="1:16">
      <c r="A629" s="15"/>
      <c r="B629" s="11"/>
      <c r="C629" s="16">
        <f>IF($B629="","",IFERROR(INDEX('製品一覧'!$B$5:$B$54,MATCH($B629,'製品一覧'!$A$5:$A$54,0)),"型番が未登録"))</f>
        <v/>
      </c>
      <c r="D629" s="11"/>
      <c r="E629" s="15"/>
      <c r="F629" s="12"/>
      <c r="G629" s="12"/>
      <c r="H629" s="12"/>
      <c r="I629" s="11"/>
      <c r="J629" s="12"/>
      <c r="K629" s="12"/>
      <c r="L629" s="17">
        <f>IF($B629="","",IFERROR(INDEX('製品一覧'!$C$5:$C$54,MATCH($B629,'製品一覧'!$A$5:$A$54,0)),""))</f>
        <v/>
      </c>
      <c r="M629" s="18">
        <f>IF(AND(ISNUMBER($E629),ISNUMBER($L629),$L629&gt;0),IF(DAY($E629)&gt;DAY(DATE(YEAR($E629),MONTH($E629)+$L629+1,0)),DATE(YEAR($E629),MONTH($E629)+$L629+1,0),DATE(YEAR($E629),MONTH($E629)+$L629,DAY($E629))-1),"")</f>
        <v/>
      </c>
      <c r="N629" s="6">
        <f>IF($B629&amp;$D629&amp;$E629="","",IF($M629="","入力不足",IF($M629&gt;=TODAY(),"期間内の目安","期限切れの目安")))</f>
        <v/>
      </c>
      <c r="O629" s="6">
        <f>IF($D629="","",IF(SUMPRODUCT(--($D$5:$D$1004=$D629))&gt;1,"重複あり",""))</f>
        <v/>
      </c>
      <c r="P629" s="12"/>
    </row>
    <row r="630" spans="1:16">
      <c r="A630" s="15"/>
      <c r="B630" s="11"/>
      <c r="C630" s="16">
        <f>IF($B630="","",IFERROR(INDEX('製品一覧'!$B$5:$B$54,MATCH($B630,'製品一覧'!$A$5:$A$54,0)),"型番が未登録"))</f>
        <v/>
      </c>
      <c r="D630" s="11"/>
      <c r="E630" s="15"/>
      <c r="F630" s="12"/>
      <c r="G630" s="12"/>
      <c r="H630" s="12"/>
      <c r="I630" s="11"/>
      <c r="J630" s="12"/>
      <c r="K630" s="12"/>
      <c r="L630" s="17">
        <f>IF($B630="","",IFERROR(INDEX('製品一覧'!$C$5:$C$54,MATCH($B630,'製品一覧'!$A$5:$A$54,0)),""))</f>
        <v/>
      </c>
      <c r="M630" s="18">
        <f>IF(AND(ISNUMBER($E630),ISNUMBER($L630),$L630&gt;0),IF(DAY($E630)&gt;DAY(DATE(YEAR($E630),MONTH($E630)+$L630+1,0)),DATE(YEAR($E630),MONTH($E630)+$L630+1,0),DATE(YEAR($E630),MONTH($E630)+$L630,DAY($E630))-1),"")</f>
        <v/>
      </c>
      <c r="N630" s="6">
        <f>IF($B630&amp;$D630&amp;$E630="","",IF($M630="","入力不足",IF($M630&gt;=TODAY(),"期間内の目安","期限切れの目安")))</f>
        <v/>
      </c>
      <c r="O630" s="6">
        <f>IF($D630="","",IF(SUMPRODUCT(--($D$5:$D$1004=$D630))&gt;1,"重複あり",""))</f>
        <v/>
      </c>
      <c r="P630" s="12"/>
    </row>
    <row r="631" spans="1:16">
      <c r="A631" s="15"/>
      <c r="B631" s="11"/>
      <c r="C631" s="16">
        <f>IF($B631="","",IFERROR(INDEX('製品一覧'!$B$5:$B$54,MATCH($B631,'製品一覧'!$A$5:$A$54,0)),"型番が未登録"))</f>
        <v/>
      </c>
      <c r="D631" s="11"/>
      <c r="E631" s="15"/>
      <c r="F631" s="12"/>
      <c r="G631" s="12"/>
      <c r="H631" s="12"/>
      <c r="I631" s="11"/>
      <c r="J631" s="12"/>
      <c r="K631" s="12"/>
      <c r="L631" s="17">
        <f>IF($B631="","",IFERROR(INDEX('製品一覧'!$C$5:$C$54,MATCH($B631,'製品一覧'!$A$5:$A$54,0)),""))</f>
        <v/>
      </c>
      <c r="M631" s="18">
        <f>IF(AND(ISNUMBER($E631),ISNUMBER($L631),$L631&gt;0),IF(DAY($E631)&gt;DAY(DATE(YEAR($E631),MONTH($E631)+$L631+1,0)),DATE(YEAR($E631),MONTH($E631)+$L631+1,0),DATE(YEAR($E631),MONTH($E631)+$L631,DAY($E631))-1),"")</f>
        <v/>
      </c>
      <c r="N631" s="6">
        <f>IF($B631&amp;$D631&amp;$E631="","",IF($M631="","入力不足",IF($M631&gt;=TODAY(),"期間内の目安","期限切れの目安")))</f>
        <v/>
      </c>
      <c r="O631" s="6">
        <f>IF($D631="","",IF(SUMPRODUCT(--($D$5:$D$1004=$D631))&gt;1,"重複あり",""))</f>
        <v/>
      </c>
      <c r="P631" s="12"/>
    </row>
    <row r="632" spans="1:16">
      <c r="A632" s="15"/>
      <c r="B632" s="11"/>
      <c r="C632" s="16">
        <f>IF($B632="","",IFERROR(INDEX('製品一覧'!$B$5:$B$54,MATCH($B632,'製品一覧'!$A$5:$A$54,0)),"型番が未登録"))</f>
        <v/>
      </c>
      <c r="D632" s="11"/>
      <c r="E632" s="15"/>
      <c r="F632" s="12"/>
      <c r="G632" s="12"/>
      <c r="H632" s="12"/>
      <c r="I632" s="11"/>
      <c r="J632" s="12"/>
      <c r="K632" s="12"/>
      <c r="L632" s="17">
        <f>IF($B632="","",IFERROR(INDEX('製品一覧'!$C$5:$C$54,MATCH($B632,'製品一覧'!$A$5:$A$54,0)),""))</f>
        <v/>
      </c>
      <c r="M632" s="18">
        <f>IF(AND(ISNUMBER($E632),ISNUMBER($L632),$L632&gt;0),IF(DAY($E632)&gt;DAY(DATE(YEAR($E632),MONTH($E632)+$L632+1,0)),DATE(YEAR($E632),MONTH($E632)+$L632+1,0),DATE(YEAR($E632),MONTH($E632)+$L632,DAY($E632))-1),"")</f>
        <v/>
      </c>
      <c r="N632" s="6">
        <f>IF($B632&amp;$D632&amp;$E632="","",IF($M632="","入力不足",IF($M632&gt;=TODAY(),"期間内の目安","期限切れの目安")))</f>
        <v/>
      </c>
      <c r="O632" s="6">
        <f>IF($D632="","",IF(SUMPRODUCT(--($D$5:$D$1004=$D632))&gt;1,"重複あり",""))</f>
        <v/>
      </c>
      <c r="P632" s="12"/>
    </row>
    <row r="633" spans="1:16">
      <c r="A633" s="15"/>
      <c r="B633" s="11"/>
      <c r="C633" s="16">
        <f>IF($B633="","",IFERROR(INDEX('製品一覧'!$B$5:$B$54,MATCH($B633,'製品一覧'!$A$5:$A$54,0)),"型番が未登録"))</f>
        <v/>
      </c>
      <c r="D633" s="11"/>
      <c r="E633" s="15"/>
      <c r="F633" s="12"/>
      <c r="G633" s="12"/>
      <c r="H633" s="12"/>
      <c r="I633" s="11"/>
      <c r="J633" s="12"/>
      <c r="K633" s="12"/>
      <c r="L633" s="17">
        <f>IF($B633="","",IFERROR(INDEX('製品一覧'!$C$5:$C$54,MATCH($B633,'製品一覧'!$A$5:$A$54,0)),""))</f>
        <v/>
      </c>
      <c r="M633" s="18">
        <f>IF(AND(ISNUMBER($E633),ISNUMBER($L633),$L633&gt;0),IF(DAY($E633)&gt;DAY(DATE(YEAR($E633),MONTH($E633)+$L633+1,0)),DATE(YEAR($E633),MONTH($E633)+$L633+1,0),DATE(YEAR($E633),MONTH($E633)+$L633,DAY($E633))-1),"")</f>
        <v/>
      </c>
      <c r="N633" s="6">
        <f>IF($B633&amp;$D633&amp;$E633="","",IF($M633="","入力不足",IF($M633&gt;=TODAY(),"期間内の目安","期限切れの目安")))</f>
        <v/>
      </c>
      <c r="O633" s="6">
        <f>IF($D633="","",IF(SUMPRODUCT(--($D$5:$D$1004=$D633))&gt;1,"重複あり",""))</f>
        <v/>
      </c>
      <c r="P633" s="12"/>
    </row>
    <row r="634" spans="1:16">
      <c r="A634" s="15"/>
      <c r="B634" s="11"/>
      <c r="C634" s="16">
        <f>IF($B634="","",IFERROR(INDEX('製品一覧'!$B$5:$B$54,MATCH($B634,'製品一覧'!$A$5:$A$54,0)),"型番が未登録"))</f>
        <v/>
      </c>
      <c r="D634" s="11"/>
      <c r="E634" s="15"/>
      <c r="F634" s="12"/>
      <c r="G634" s="12"/>
      <c r="H634" s="12"/>
      <c r="I634" s="11"/>
      <c r="J634" s="12"/>
      <c r="K634" s="12"/>
      <c r="L634" s="17">
        <f>IF($B634="","",IFERROR(INDEX('製品一覧'!$C$5:$C$54,MATCH($B634,'製品一覧'!$A$5:$A$54,0)),""))</f>
        <v/>
      </c>
      <c r="M634" s="18">
        <f>IF(AND(ISNUMBER($E634),ISNUMBER($L634),$L634&gt;0),IF(DAY($E634)&gt;DAY(DATE(YEAR($E634),MONTH($E634)+$L634+1,0)),DATE(YEAR($E634),MONTH($E634)+$L634+1,0),DATE(YEAR($E634),MONTH($E634)+$L634,DAY($E634))-1),"")</f>
        <v/>
      </c>
      <c r="N634" s="6">
        <f>IF($B634&amp;$D634&amp;$E634="","",IF($M634="","入力不足",IF($M634&gt;=TODAY(),"期間内の目安","期限切れの目安")))</f>
        <v/>
      </c>
      <c r="O634" s="6">
        <f>IF($D634="","",IF(SUMPRODUCT(--($D$5:$D$1004=$D634))&gt;1,"重複あり",""))</f>
        <v/>
      </c>
      <c r="P634" s="12"/>
    </row>
    <row r="635" spans="1:16">
      <c r="A635" s="15"/>
      <c r="B635" s="11"/>
      <c r="C635" s="16">
        <f>IF($B635="","",IFERROR(INDEX('製品一覧'!$B$5:$B$54,MATCH($B635,'製品一覧'!$A$5:$A$54,0)),"型番が未登録"))</f>
        <v/>
      </c>
      <c r="D635" s="11"/>
      <c r="E635" s="15"/>
      <c r="F635" s="12"/>
      <c r="G635" s="12"/>
      <c r="H635" s="12"/>
      <c r="I635" s="11"/>
      <c r="J635" s="12"/>
      <c r="K635" s="12"/>
      <c r="L635" s="17">
        <f>IF($B635="","",IFERROR(INDEX('製品一覧'!$C$5:$C$54,MATCH($B635,'製品一覧'!$A$5:$A$54,0)),""))</f>
        <v/>
      </c>
      <c r="M635" s="18">
        <f>IF(AND(ISNUMBER($E635),ISNUMBER($L635),$L635&gt;0),IF(DAY($E635)&gt;DAY(DATE(YEAR($E635),MONTH($E635)+$L635+1,0)),DATE(YEAR($E635),MONTH($E635)+$L635+1,0),DATE(YEAR($E635),MONTH($E635)+$L635,DAY($E635))-1),"")</f>
        <v/>
      </c>
      <c r="N635" s="6">
        <f>IF($B635&amp;$D635&amp;$E635="","",IF($M635="","入力不足",IF($M635&gt;=TODAY(),"期間内の目安","期限切れの目安")))</f>
        <v/>
      </c>
      <c r="O635" s="6">
        <f>IF($D635="","",IF(SUMPRODUCT(--($D$5:$D$1004=$D635))&gt;1,"重複あり",""))</f>
        <v/>
      </c>
      <c r="P635" s="12"/>
    </row>
    <row r="636" spans="1:16">
      <c r="A636" s="15"/>
      <c r="B636" s="11"/>
      <c r="C636" s="16">
        <f>IF($B636="","",IFERROR(INDEX('製品一覧'!$B$5:$B$54,MATCH($B636,'製品一覧'!$A$5:$A$54,0)),"型番が未登録"))</f>
        <v/>
      </c>
      <c r="D636" s="11"/>
      <c r="E636" s="15"/>
      <c r="F636" s="12"/>
      <c r="G636" s="12"/>
      <c r="H636" s="12"/>
      <c r="I636" s="11"/>
      <c r="J636" s="12"/>
      <c r="K636" s="12"/>
      <c r="L636" s="17">
        <f>IF($B636="","",IFERROR(INDEX('製品一覧'!$C$5:$C$54,MATCH($B636,'製品一覧'!$A$5:$A$54,0)),""))</f>
        <v/>
      </c>
      <c r="M636" s="18">
        <f>IF(AND(ISNUMBER($E636),ISNUMBER($L636),$L636&gt;0),IF(DAY($E636)&gt;DAY(DATE(YEAR($E636),MONTH($E636)+$L636+1,0)),DATE(YEAR($E636),MONTH($E636)+$L636+1,0),DATE(YEAR($E636),MONTH($E636)+$L636,DAY($E636))-1),"")</f>
        <v/>
      </c>
      <c r="N636" s="6">
        <f>IF($B636&amp;$D636&amp;$E636="","",IF($M636="","入力不足",IF($M636&gt;=TODAY(),"期間内の目安","期限切れの目安")))</f>
        <v/>
      </c>
      <c r="O636" s="6">
        <f>IF($D636="","",IF(SUMPRODUCT(--($D$5:$D$1004=$D636))&gt;1,"重複あり",""))</f>
        <v/>
      </c>
      <c r="P636" s="12"/>
    </row>
    <row r="637" spans="1:16">
      <c r="A637" s="15"/>
      <c r="B637" s="11"/>
      <c r="C637" s="16">
        <f>IF($B637="","",IFERROR(INDEX('製品一覧'!$B$5:$B$54,MATCH($B637,'製品一覧'!$A$5:$A$54,0)),"型番が未登録"))</f>
        <v/>
      </c>
      <c r="D637" s="11"/>
      <c r="E637" s="15"/>
      <c r="F637" s="12"/>
      <c r="G637" s="12"/>
      <c r="H637" s="12"/>
      <c r="I637" s="11"/>
      <c r="J637" s="12"/>
      <c r="K637" s="12"/>
      <c r="L637" s="17">
        <f>IF($B637="","",IFERROR(INDEX('製品一覧'!$C$5:$C$54,MATCH($B637,'製品一覧'!$A$5:$A$54,0)),""))</f>
        <v/>
      </c>
      <c r="M637" s="18">
        <f>IF(AND(ISNUMBER($E637),ISNUMBER($L637),$L637&gt;0),IF(DAY($E637)&gt;DAY(DATE(YEAR($E637),MONTH($E637)+$L637+1,0)),DATE(YEAR($E637),MONTH($E637)+$L637+1,0),DATE(YEAR($E637),MONTH($E637)+$L637,DAY($E637))-1),"")</f>
        <v/>
      </c>
      <c r="N637" s="6">
        <f>IF($B637&amp;$D637&amp;$E637="","",IF($M637="","入力不足",IF($M637&gt;=TODAY(),"期間内の目安","期限切れの目安")))</f>
        <v/>
      </c>
      <c r="O637" s="6">
        <f>IF($D637="","",IF(SUMPRODUCT(--($D$5:$D$1004=$D637))&gt;1,"重複あり",""))</f>
        <v/>
      </c>
      <c r="P637" s="12"/>
    </row>
    <row r="638" spans="1:16">
      <c r="A638" s="15"/>
      <c r="B638" s="11"/>
      <c r="C638" s="16">
        <f>IF($B638="","",IFERROR(INDEX('製品一覧'!$B$5:$B$54,MATCH($B638,'製品一覧'!$A$5:$A$54,0)),"型番が未登録"))</f>
        <v/>
      </c>
      <c r="D638" s="11"/>
      <c r="E638" s="15"/>
      <c r="F638" s="12"/>
      <c r="G638" s="12"/>
      <c r="H638" s="12"/>
      <c r="I638" s="11"/>
      <c r="J638" s="12"/>
      <c r="K638" s="12"/>
      <c r="L638" s="17">
        <f>IF($B638="","",IFERROR(INDEX('製品一覧'!$C$5:$C$54,MATCH($B638,'製品一覧'!$A$5:$A$54,0)),""))</f>
        <v/>
      </c>
      <c r="M638" s="18">
        <f>IF(AND(ISNUMBER($E638),ISNUMBER($L638),$L638&gt;0),IF(DAY($E638)&gt;DAY(DATE(YEAR($E638),MONTH($E638)+$L638+1,0)),DATE(YEAR($E638),MONTH($E638)+$L638+1,0),DATE(YEAR($E638),MONTH($E638)+$L638,DAY($E638))-1),"")</f>
        <v/>
      </c>
      <c r="N638" s="6">
        <f>IF($B638&amp;$D638&amp;$E638="","",IF($M638="","入力不足",IF($M638&gt;=TODAY(),"期間内の目安","期限切れの目安")))</f>
        <v/>
      </c>
      <c r="O638" s="6">
        <f>IF($D638="","",IF(SUMPRODUCT(--($D$5:$D$1004=$D638))&gt;1,"重複あり",""))</f>
        <v/>
      </c>
      <c r="P638" s="12"/>
    </row>
    <row r="639" spans="1:16">
      <c r="A639" s="15"/>
      <c r="B639" s="11"/>
      <c r="C639" s="16">
        <f>IF($B639="","",IFERROR(INDEX('製品一覧'!$B$5:$B$54,MATCH($B639,'製品一覧'!$A$5:$A$54,0)),"型番が未登録"))</f>
        <v/>
      </c>
      <c r="D639" s="11"/>
      <c r="E639" s="15"/>
      <c r="F639" s="12"/>
      <c r="G639" s="12"/>
      <c r="H639" s="12"/>
      <c r="I639" s="11"/>
      <c r="J639" s="12"/>
      <c r="K639" s="12"/>
      <c r="L639" s="17">
        <f>IF($B639="","",IFERROR(INDEX('製品一覧'!$C$5:$C$54,MATCH($B639,'製品一覧'!$A$5:$A$54,0)),""))</f>
        <v/>
      </c>
      <c r="M639" s="18">
        <f>IF(AND(ISNUMBER($E639),ISNUMBER($L639),$L639&gt;0),IF(DAY($E639)&gt;DAY(DATE(YEAR($E639),MONTH($E639)+$L639+1,0)),DATE(YEAR($E639),MONTH($E639)+$L639+1,0),DATE(YEAR($E639),MONTH($E639)+$L639,DAY($E639))-1),"")</f>
        <v/>
      </c>
      <c r="N639" s="6">
        <f>IF($B639&amp;$D639&amp;$E639="","",IF($M639="","入力不足",IF($M639&gt;=TODAY(),"期間内の目安","期限切れの目安")))</f>
        <v/>
      </c>
      <c r="O639" s="6">
        <f>IF($D639="","",IF(SUMPRODUCT(--($D$5:$D$1004=$D639))&gt;1,"重複あり",""))</f>
        <v/>
      </c>
      <c r="P639" s="12"/>
    </row>
    <row r="640" spans="1:16">
      <c r="A640" s="15"/>
      <c r="B640" s="11"/>
      <c r="C640" s="16">
        <f>IF($B640="","",IFERROR(INDEX('製品一覧'!$B$5:$B$54,MATCH($B640,'製品一覧'!$A$5:$A$54,0)),"型番が未登録"))</f>
        <v/>
      </c>
      <c r="D640" s="11"/>
      <c r="E640" s="15"/>
      <c r="F640" s="12"/>
      <c r="G640" s="12"/>
      <c r="H640" s="12"/>
      <c r="I640" s="11"/>
      <c r="J640" s="12"/>
      <c r="K640" s="12"/>
      <c r="L640" s="17">
        <f>IF($B640="","",IFERROR(INDEX('製品一覧'!$C$5:$C$54,MATCH($B640,'製品一覧'!$A$5:$A$54,0)),""))</f>
        <v/>
      </c>
      <c r="M640" s="18">
        <f>IF(AND(ISNUMBER($E640),ISNUMBER($L640),$L640&gt;0),IF(DAY($E640)&gt;DAY(DATE(YEAR($E640),MONTH($E640)+$L640+1,0)),DATE(YEAR($E640),MONTH($E640)+$L640+1,0),DATE(YEAR($E640),MONTH($E640)+$L640,DAY($E640))-1),"")</f>
        <v/>
      </c>
      <c r="N640" s="6">
        <f>IF($B640&amp;$D640&amp;$E640="","",IF($M640="","入力不足",IF($M640&gt;=TODAY(),"期間内の目安","期限切れの目安")))</f>
        <v/>
      </c>
      <c r="O640" s="6">
        <f>IF($D640="","",IF(SUMPRODUCT(--($D$5:$D$1004=$D640))&gt;1,"重複あり",""))</f>
        <v/>
      </c>
      <c r="P640" s="12"/>
    </row>
    <row r="641" spans="1:16">
      <c r="A641" s="15"/>
      <c r="B641" s="11"/>
      <c r="C641" s="16">
        <f>IF($B641="","",IFERROR(INDEX('製品一覧'!$B$5:$B$54,MATCH($B641,'製品一覧'!$A$5:$A$54,0)),"型番が未登録"))</f>
        <v/>
      </c>
      <c r="D641" s="11"/>
      <c r="E641" s="15"/>
      <c r="F641" s="12"/>
      <c r="G641" s="12"/>
      <c r="H641" s="12"/>
      <c r="I641" s="11"/>
      <c r="J641" s="12"/>
      <c r="K641" s="12"/>
      <c r="L641" s="17">
        <f>IF($B641="","",IFERROR(INDEX('製品一覧'!$C$5:$C$54,MATCH($B641,'製品一覧'!$A$5:$A$54,0)),""))</f>
        <v/>
      </c>
      <c r="M641" s="18">
        <f>IF(AND(ISNUMBER($E641),ISNUMBER($L641),$L641&gt;0),IF(DAY($E641)&gt;DAY(DATE(YEAR($E641),MONTH($E641)+$L641+1,0)),DATE(YEAR($E641),MONTH($E641)+$L641+1,0),DATE(YEAR($E641),MONTH($E641)+$L641,DAY($E641))-1),"")</f>
        <v/>
      </c>
      <c r="N641" s="6">
        <f>IF($B641&amp;$D641&amp;$E641="","",IF($M641="","入力不足",IF($M641&gt;=TODAY(),"期間内の目安","期限切れの目安")))</f>
        <v/>
      </c>
      <c r="O641" s="6">
        <f>IF($D641="","",IF(SUMPRODUCT(--($D$5:$D$1004=$D641))&gt;1,"重複あり",""))</f>
        <v/>
      </c>
      <c r="P641" s="12"/>
    </row>
    <row r="642" spans="1:16">
      <c r="A642" s="15"/>
      <c r="B642" s="11"/>
      <c r="C642" s="16">
        <f>IF($B642="","",IFERROR(INDEX('製品一覧'!$B$5:$B$54,MATCH($B642,'製品一覧'!$A$5:$A$54,0)),"型番が未登録"))</f>
        <v/>
      </c>
      <c r="D642" s="11"/>
      <c r="E642" s="15"/>
      <c r="F642" s="12"/>
      <c r="G642" s="12"/>
      <c r="H642" s="12"/>
      <c r="I642" s="11"/>
      <c r="J642" s="12"/>
      <c r="K642" s="12"/>
      <c r="L642" s="17">
        <f>IF($B642="","",IFERROR(INDEX('製品一覧'!$C$5:$C$54,MATCH($B642,'製品一覧'!$A$5:$A$54,0)),""))</f>
        <v/>
      </c>
      <c r="M642" s="18">
        <f>IF(AND(ISNUMBER($E642),ISNUMBER($L642),$L642&gt;0),IF(DAY($E642)&gt;DAY(DATE(YEAR($E642),MONTH($E642)+$L642+1,0)),DATE(YEAR($E642),MONTH($E642)+$L642+1,0),DATE(YEAR($E642),MONTH($E642)+$L642,DAY($E642))-1),"")</f>
        <v/>
      </c>
      <c r="N642" s="6">
        <f>IF($B642&amp;$D642&amp;$E642="","",IF($M642="","入力不足",IF($M642&gt;=TODAY(),"期間内の目安","期限切れの目安")))</f>
        <v/>
      </c>
      <c r="O642" s="6">
        <f>IF($D642="","",IF(SUMPRODUCT(--($D$5:$D$1004=$D642))&gt;1,"重複あり",""))</f>
        <v/>
      </c>
      <c r="P642" s="12"/>
    </row>
    <row r="643" spans="1:16">
      <c r="A643" s="15"/>
      <c r="B643" s="11"/>
      <c r="C643" s="16">
        <f>IF($B643="","",IFERROR(INDEX('製品一覧'!$B$5:$B$54,MATCH($B643,'製品一覧'!$A$5:$A$54,0)),"型番が未登録"))</f>
        <v/>
      </c>
      <c r="D643" s="11"/>
      <c r="E643" s="15"/>
      <c r="F643" s="12"/>
      <c r="G643" s="12"/>
      <c r="H643" s="12"/>
      <c r="I643" s="11"/>
      <c r="J643" s="12"/>
      <c r="K643" s="12"/>
      <c r="L643" s="17">
        <f>IF($B643="","",IFERROR(INDEX('製品一覧'!$C$5:$C$54,MATCH($B643,'製品一覧'!$A$5:$A$54,0)),""))</f>
        <v/>
      </c>
      <c r="M643" s="18">
        <f>IF(AND(ISNUMBER($E643),ISNUMBER($L643),$L643&gt;0),IF(DAY($E643)&gt;DAY(DATE(YEAR($E643),MONTH($E643)+$L643+1,0)),DATE(YEAR($E643),MONTH($E643)+$L643+1,0),DATE(YEAR($E643),MONTH($E643)+$L643,DAY($E643))-1),"")</f>
        <v/>
      </c>
      <c r="N643" s="6">
        <f>IF($B643&amp;$D643&amp;$E643="","",IF($M643="","入力不足",IF($M643&gt;=TODAY(),"期間内の目安","期限切れの目安")))</f>
        <v/>
      </c>
      <c r="O643" s="6">
        <f>IF($D643="","",IF(SUMPRODUCT(--($D$5:$D$1004=$D643))&gt;1,"重複あり",""))</f>
        <v/>
      </c>
      <c r="P643" s="12"/>
    </row>
    <row r="644" spans="1:16">
      <c r="A644" s="15"/>
      <c r="B644" s="11"/>
      <c r="C644" s="16">
        <f>IF($B644="","",IFERROR(INDEX('製品一覧'!$B$5:$B$54,MATCH($B644,'製品一覧'!$A$5:$A$54,0)),"型番が未登録"))</f>
        <v/>
      </c>
      <c r="D644" s="11"/>
      <c r="E644" s="15"/>
      <c r="F644" s="12"/>
      <c r="G644" s="12"/>
      <c r="H644" s="12"/>
      <c r="I644" s="11"/>
      <c r="J644" s="12"/>
      <c r="K644" s="12"/>
      <c r="L644" s="17">
        <f>IF($B644="","",IFERROR(INDEX('製品一覧'!$C$5:$C$54,MATCH($B644,'製品一覧'!$A$5:$A$54,0)),""))</f>
        <v/>
      </c>
      <c r="M644" s="18">
        <f>IF(AND(ISNUMBER($E644),ISNUMBER($L644),$L644&gt;0),IF(DAY($E644)&gt;DAY(DATE(YEAR($E644),MONTH($E644)+$L644+1,0)),DATE(YEAR($E644),MONTH($E644)+$L644+1,0),DATE(YEAR($E644),MONTH($E644)+$L644,DAY($E644))-1),"")</f>
        <v/>
      </c>
      <c r="N644" s="6">
        <f>IF($B644&amp;$D644&amp;$E644="","",IF($M644="","入力不足",IF($M644&gt;=TODAY(),"期間内の目安","期限切れの目安")))</f>
        <v/>
      </c>
      <c r="O644" s="6">
        <f>IF($D644="","",IF(SUMPRODUCT(--($D$5:$D$1004=$D644))&gt;1,"重複あり",""))</f>
        <v/>
      </c>
      <c r="P644" s="12"/>
    </row>
    <row r="645" spans="1:16">
      <c r="A645" s="15"/>
      <c r="B645" s="11"/>
      <c r="C645" s="16">
        <f>IF($B645="","",IFERROR(INDEX('製品一覧'!$B$5:$B$54,MATCH($B645,'製品一覧'!$A$5:$A$54,0)),"型番が未登録"))</f>
        <v/>
      </c>
      <c r="D645" s="11"/>
      <c r="E645" s="15"/>
      <c r="F645" s="12"/>
      <c r="G645" s="12"/>
      <c r="H645" s="12"/>
      <c r="I645" s="11"/>
      <c r="J645" s="12"/>
      <c r="K645" s="12"/>
      <c r="L645" s="17">
        <f>IF($B645="","",IFERROR(INDEX('製品一覧'!$C$5:$C$54,MATCH($B645,'製品一覧'!$A$5:$A$54,0)),""))</f>
        <v/>
      </c>
      <c r="M645" s="18">
        <f>IF(AND(ISNUMBER($E645),ISNUMBER($L645),$L645&gt;0),IF(DAY($E645)&gt;DAY(DATE(YEAR($E645),MONTH($E645)+$L645+1,0)),DATE(YEAR($E645),MONTH($E645)+$L645+1,0),DATE(YEAR($E645),MONTH($E645)+$L645,DAY($E645))-1),"")</f>
        <v/>
      </c>
      <c r="N645" s="6">
        <f>IF($B645&amp;$D645&amp;$E645="","",IF($M645="","入力不足",IF($M645&gt;=TODAY(),"期間内の目安","期限切れの目安")))</f>
        <v/>
      </c>
      <c r="O645" s="6">
        <f>IF($D645="","",IF(SUMPRODUCT(--($D$5:$D$1004=$D645))&gt;1,"重複あり",""))</f>
        <v/>
      </c>
      <c r="P645" s="12"/>
    </row>
    <row r="646" spans="1:16">
      <c r="A646" s="15"/>
      <c r="B646" s="11"/>
      <c r="C646" s="16">
        <f>IF($B646="","",IFERROR(INDEX('製品一覧'!$B$5:$B$54,MATCH($B646,'製品一覧'!$A$5:$A$54,0)),"型番が未登録"))</f>
        <v/>
      </c>
      <c r="D646" s="11"/>
      <c r="E646" s="15"/>
      <c r="F646" s="12"/>
      <c r="G646" s="12"/>
      <c r="H646" s="12"/>
      <c r="I646" s="11"/>
      <c r="J646" s="12"/>
      <c r="K646" s="12"/>
      <c r="L646" s="17">
        <f>IF($B646="","",IFERROR(INDEX('製品一覧'!$C$5:$C$54,MATCH($B646,'製品一覧'!$A$5:$A$54,0)),""))</f>
        <v/>
      </c>
      <c r="M646" s="18">
        <f>IF(AND(ISNUMBER($E646),ISNUMBER($L646),$L646&gt;0),IF(DAY($E646)&gt;DAY(DATE(YEAR($E646),MONTH($E646)+$L646+1,0)),DATE(YEAR($E646),MONTH($E646)+$L646+1,0),DATE(YEAR($E646),MONTH($E646)+$L646,DAY($E646))-1),"")</f>
        <v/>
      </c>
      <c r="N646" s="6">
        <f>IF($B646&amp;$D646&amp;$E646="","",IF($M646="","入力不足",IF($M646&gt;=TODAY(),"期間内の目安","期限切れの目安")))</f>
        <v/>
      </c>
      <c r="O646" s="6">
        <f>IF($D646="","",IF(SUMPRODUCT(--($D$5:$D$1004=$D646))&gt;1,"重複あり",""))</f>
        <v/>
      </c>
      <c r="P646" s="12"/>
    </row>
    <row r="647" spans="1:16">
      <c r="A647" s="15"/>
      <c r="B647" s="11"/>
      <c r="C647" s="16">
        <f>IF($B647="","",IFERROR(INDEX('製品一覧'!$B$5:$B$54,MATCH($B647,'製品一覧'!$A$5:$A$54,0)),"型番が未登録"))</f>
        <v/>
      </c>
      <c r="D647" s="11"/>
      <c r="E647" s="15"/>
      <c r="F647" s="12"/>
      <c r="G647" s="12"/>
      <c r="H647" s="12"/>
      <c r="I647" s="11"/>
      <c r="J647" s="12"/>
      <c r="K647" s="12"/>
      <c r="L647" s="17">
        <f>IF($B647="","",IFERROR(INDEX('製品一覧'!$C$5:$C$54,MATCH($B647,'製品一覧'!$A$5:$A$54,0)),""))</f>
        <v/>
      </c>
      <c r="M647" s="18">
        <f>IF(AND(ISNUMBER($E647),ISNUMBER($L647),$L647&gt;0),IF(DAY($E647)&gt;DAY(DATE(YEAR($E647),MONTH($E647)+$L647+1,0)),DATE(YEAR($E647),MONTH($E647)+$L647+1,0),DATE(YEAR($E647),MONTH($E647)+$L647,DAY($E647))-1),"")</f>
        <v/>
      </c>
      <c r="N647" s="6">
        <f>IF($B647&amp;$D647&amp;$E647="","",IF($M647="","入力不足",IF($M647&gt;=TODAY(),"期間内の目安","期限切れの目安")))</f>
        <v/>
      </c>
      <c r="O647" s="6">
        <f>IF($D647="","",IF(SUMPRODUCT(--($D$5:$D$1004=$D647))&gt;1,"重複あり",""))</f>
        <v/>
      </c>
      <c r="P647" s="12"/>
    </row>
    <row r="648" spans="1:16">
      <c r="A648" s="15"/>
      <c r="B648" s="11"/>
      <c r="C648" s="16">
        <f>IF($B648="","",IFERROR(INDEX('製品一覧'!$B$5:$B$54,MATCH($B648,'製品一覧'!$A$5:$A$54,0)),"型番が未登録"))</f>
        <v/>
      </c>
      <c r="D648" s="11"/>
      <c r="E648" s="15"/>
      <c r="F648" s="12"/>
      <c r="G648" s="12"/>
      <c r="H648" s="12"/>
      <c r="I648" s="11"/>
      <c r="J648" s="12"/>
      <c r="K648" s="12"/>
      <c r="L648" s="17">
        <f>IF($B648="","",IFERROR(INDEX('製品一覧'!$C$5:$C$54,MATCH($B648,'製品一覧'!$A$5:$A$54,0)),""))</f>
        <v/>
      </c>
      <c r="M648" s="18">
        <f>IF(AND(ISNUMBER($E648),ISNUMBER($L648),$L648&gt;0),IF(DAY($E648)&gt;DAY(DATE(YEAR($E648),MONTH($E648)+$L648+1,0)),DATE(YEAR($E648),MONTH($E648)+$L648+1,0),DATE(YEAR($E648),MONTH($E648)+$L648,DAY($E648))-1),"")</f>
        <v/>
      </c>
      <c r="N648" s="6">
        <f>IF($B648&amp;$D648&amp;$E648="","",IF($M648="","入力不足",IF($M648&gt;=TODAY(),"期間内の目安","期限切れの目安")))</f>
        <v/>
      </c>
      <c r="O648" s="6">
        <f>IF($D648="","",IF(SUMPRODUCT(--($D$5:$D$1004=$D648))&gt;1,"重複あり",""))</f>
        <v/>
      </c>
      <c r="P648" s="12"/>
    </row>
    <row r="649" spans="1:16">
      <c r="A649" s="15"/>
      <c r="B649" s="11"/>
      <c r="C649" s="16">
        <f>IF($B649="","",IFERROR(INDEX('製品一覧'!$B$5:$B$54,MATCH($B649,'製品一覧'!$A$5:$A$54,0)),"型番が未登録"))</f>
        <v/>
      </c>
      <c r="D649" s="11"/>
      <c r="E649" s="15"/>
      <c r="F649" s="12"/>
      <c r="G649" s="12"/>
      <c r="H649" s="12"/>
      <c r="I649" s="11"/>
      <c r="J649" s="12"/>
      <c r="K649" s="12"/>
      <c r="L649" s="17">
        <f>IF($B649="","",IFERROR(INDEX('製品一覧'!$C$5:$C$54,MATCH($B649,'製品一覧'!$A$5:$A$54,0)),""))</f>
        <v/>
      </c>
      <c r="M649" s="18">
        <f>IF(AND(ISNUMBER($E649),ISNUMBER($L649),$L649&gt;0),IF(DAY($E649)&gt;DAY(DATE(YEAR($E649),MONTH($E649)+$L649+1,0)),DATE(YEAR($E649),MONTH($E649)+$L649+1,0),DATE(YEAR($E649),MONTH($E649)+$L649,DAY($E649))-1),"")</f>
        <v/>
      </c>
      <c r="N649" s="6">
        <f>IF($B649&amp;$D649&amp;$E649="","",IF($M649="","入力不足",IF($M649&gt;=TODAY(),"期間内の目安","期限切れの目安")))</f>
        <v/>
      </c>
      <c r="O649" s="6">
        <f>IF($D649="","",IF(SUMPRODUCT(--($D$5:$D$1004=$D649))&gt;1,"重複あり",""))</f>
        <v/>
      </c>
      <c r="P649" s="12"/>
    </row>
    <row r="650" spans="1:16">
      <c r="A650" s="15"/>
      <c r="B650" s="11"/>
      <c r="C650" s="16">
        <f>IF($B650="","",IFERROR(INDEX('製品一覧'!$B$5:$B$54,MATCH($B650,'製品一覧'!$A$5:$A$54,0)),"型番が未登録"))</f>
        <v/>
      </c>
      <c r="D650" s="11"/>
      <c r="E650" s="15"/>
      <c r="F650" s="12"/>
      <c r="G650" s="12"/>
      <c r="H650" s="12"/>
      <c r="I650" s="11"/>
      <c r="J650" s="12"/>
      <c r="K650" s="12"/>
      <c r="L650" s="17">
        <f>IF($B650="","",IFERROR(INDEX('製品一覧'!$C$5:$C$54,MATCH($B650,'製品一覧'!$A$5:$A$54,0)),""))</f>
        <v/>
      </c>
      <c r="M650" s="18">
        <f>IF(AND(ISNUMBER($E650),ISNUMBER($L650),$L650&gt;0),IF(DAY($E650)&gt;DAY(DATE(YEAR($E650),MONTH($E650)+$L650+1,0)),DATE(YEAR($E650),MONTH($E650)+$L650+1,0),DATE(YEAR($E650),MONTH($E650)+$L650,DAY($E650))-1),"")</f>
        <v/>
      </c>
      <c r="N650" s="6">
        <f>IF($B650&amp;$D650&amp;$E650="","",IF($M650="","入力不足",IF($M650&gt;=TODAY(),"期間内の目安","期限切れの目安")))</f>
        <v/>
      </c>
      <c r="O650" s="6">
        <f>IF($D650="","",IF(SUMPRODUCT(--($D$5:$D$1004=$D650))&gt;1,"重複あり",""))</f>
        <v/>
      </c>
      <c r="P650" s="12"/>
    </row>
    <row r="651" spans="1:16">
      <c r="A651" s="15"/>
      <c r="B651" s="11"/>
      <c r="C651" s="16">
        <f>IF($B651="","",IFERROR(INDEX('製品一覧'!$B$5:$B$54,MATCH($B651,'製品一覧'!$A$5:$A$54,0)),"型番が未登録"))</f>
        <v/>
      </c>
      <c r="D651" s="11"/>
      <c r="E651" s="15"/>
      <c r="F651" s="12"/>
      <c r="G651" s="12"/>
      <c r="H651" s="12"/>
      <c r="I651" s="11"/>
      <c r="J651" s="12"/>
      <c r="K651" s="12"/>
      <c r="L651" s="17">
        <f>IF($B651="","",IFERROR(INDEX('製品一覧'!$C$5:$C$54,MATCH($B651,'製品一覧'!$A$5:$A$54,0)),""))</f>
        <v/>
      </c>
      <c r="M651" s="18">
        <f>IF(AND(ISNUMBER($E651),ISNUMBER($L651),$L651&gt;0),IF(DAY($E651)&gt;DAY(DATE(YEAR($E651),MONTH($E651)+$L651+1,0)),DATE(YEAR($E651),MONTH($E651)+$L651+1,0),DATE(YEAR($E651),MONTH($E651)+$L651,DAY($E651))-1),"")</f>
        <v/>
      </c>
      <c r="N651" s="6">
        <f>IF($B651&amp;$D651&amp;$E651="","",IF($M651="","入力不足",IF($M651&gt;=TODAY(),"期間内の目安","期限切れの目安")))</f>
        <v/>
      </c>
      <c r="O651" s="6">
        <f>IF($D651="","",IF(SUMPRODUCT(--($D$5:$D$1004=$D651))&gt;1,"重複あり",""))</f>
        <v/>
      </c>
      <c r="P651" s="12"/>
    </row>
    <row r="652" spans="1:16">
      <c r="A652" s="15"/>
      <c r="B652" s="11"/>
      <c r="C652" s="16">
        <f>IF($B652="","",IFERROR(INDEX('製品一覧'!$B$5:$B$54,MATCH($B652,'製品一覧'!$A$5:$A$54,0)),"型番が未登録"))</f>
        <v/>
      </c>
      <c r="D652" s="11"/>
      <c r="E652" s="15"/>
      <c r="F652" s="12"/>
      <c r="G652" s="12"/>
      <c r="H652" s="12"/>
      <c r="I652" s="11"/>
      <c r="J652" s="12"/>
      <c r="K652" s="12"/>
      <c r="L652" s="17">
        <f>IF($B652="","",IFERROR(INDEX('製品一覧'!$C$5:$C$54,MATCH($B652,'製品一覧'!$A$5:$A$54,0)),""))</f>
        <v/>
      </c>
      <c r="M652" s="18">
        <f>IF(AND(ISNUMBER($E652),ISNUMBER($L652),$L652&gt;0),IF(DAY($E652)&gt;DAY(DATE(YEAR($E652),MONTH($E652)+$L652+1,0)),DATE(YEAR($E652),MONTH($E652)+$L652+1,0),DATE(YEAR($E652),MONTH($E652)+$L652,DAY($E652))-1),"")</f>
        <v/>
      </c>
      <c r="N652" s="6">
        <f>IF($B652&amp;$D652&amp;$E652="","",IF($M652="","入力不足",IF($M652&gt;=TODAY(),"期間内の目安","期限切れの目安")))</f>
        <v/>
      </c>
      <c r="O652" s="6">
        <f>IF($D652="","",IF(SUMPRODUCT(--($D$5:$D$1004=$D652))&gt;1,"重複あり",""))</f>
        <v/>
      </c>
      <c r="P652" s="12"/>
    </row>
    <row r="653" spans="1:16">
      <c r="A653" s="15"/>
      <c r="B653" s="11"/>
      <c r="C653" s="16">
        <f>IF($B653="","",IFERROR(INDEX('製品一覧'!$B$5:$B$54,MATCH($B653,'製品一覧'!$A$5:$A$54,0)),"型番が未登録"))</f>
        <v/>
      </c>
      <c r="D653" s="11"/>
      <c r="E653" s="15"/>
      <c r="F653" s="12"/>
      <c r="G653" s="12"/>
      <c r="H653" s="12"/>
      <c r="I653" s="11"/>
      <c r="J653" s="12"/>
      <c r="K653" s="12"/>
      <c r="L653" s="17">
        <f>IF($B653="","",IFERROR(INDEX('製品一覧'!$C$5:$C$54,MATCH($B653,'製品一覧'!$A$5:$A$54,0)),""))</f>
        <v/>
      </c>
      <c r="M653" s="18">
        <f>IF(AND(ISNUMBER($E653),ISNUMBER($L653),$L653&gt;0),IF(DAY($E653)&gt;DAY(DATE(YEAR($E653),MONTH($E653)+$L653+1,0)),DATE(YEAR($E653),MONTH($E653)+$L653+1,0),DATE(YEAR($E653),MONTH($E653)+$L653,DAY($E653))-1),"")</f>
        <v/>
      </c>
      <c r="N653" s="6">
        <f>IF($B653&amp;$D653&amp;$E653="","",IF($M653="","入力不足",IF($M653&gt;=TODAY(),"期間内の目安","期限切れの目安")))</f>
        <v/>
      </c>
      <c r="O653" s="6">
        <f>IF($D653="","",IF(SUMPRODUCT(--($D$5:$D$1004=$D653))&gt;1,"重複あり",""))</f>
        <v/>
      </c>
      <c r="P653" s="12"/>
    </row>
    <row r="654" spans="1:16">
      <c r="A654" s="15"/>
      <c r="B654" s="11"/>
      <c r="C654" s="16">
        <f>IF($B654="","",IFERROR(INDEX('製品一覧'!$B$5:$B$54,MATCH($B654,'製品一覧'!$A$5:$A$54,0)),"型番が未登録"))</f>
        <v/>
      </c>
      <c r="D654" s="11"/>
      <c r="E654" s="15"/>
      <c r="F654" s="12"/>
      <c r="G654" s="12"/>
      <c r="H654" s="12"/>
      <c r="I654" s="11"/>
      <c r="J654" s="12"/>
      <c r="K654" s="12"/>
      <c r="L654" s="17">
        <f>IF($B654="","",IFERROR(INDEX('製品一覧'!$C$5:$C$54,MATCH($B654,'製品一覧'!$A$5:$A$54,0)),""))</f>
        <v/>
      </c>
      <c r="M654" s="18">
        <f>IF(AND(ISNUMBER($E654),ISNUMBER($L654),$L654&gt;0),IF(DAY($E654)&gt;DAY(DATE(YEAR($E654),MONTH($E654)+$L654+1,0)),DATE(YEAR($E654),MONTH($E654)+$L654+1,0),DATE(YEAR($E654),MONTH($E654)+$L654,DAY($E654))-1),"")</f>
        <v/>
      </c>
      <c r="N654" s="6">
        <f>IF($B654&amp;$D654&amp;$E654="","",IF($M654="","入力不足",IF($M654&gt;=TODAY(),"期間内の目安","期限切れの目安")))</f>
        <v/>
      </c>
      <c r="O654" s="6">
        <f>IF($D654="","",IF(SUMPRODUCT(--($D$5:$D$1004=$D654))&gt;1,"重複あり",""))</f>
        <v/>
      </c>
      <c r="P654" s="12"/>
    </row>
    <row r="655" spans="1:16">
      <c r="A655" s="15"/>
      <c r="B655" s="11"/>
      <c r="C655" s="16">
        <f>IF($B655="","",IFERROR(INDEX('製品一覧'!$B$5:$B$54,MATCH($B655,'製品一覧'!$A$5:$A$54,0)),"型番が未登録"))</f>
        <v/>
      </c>
      <c r="D655" s="11"/>
      <c r="E655" s="15"/>
      <c r="F655" s="12"/>
      <c r="G655" s="12"/>
      <c r="H655" s="12"/>
      <c r="I655" s="11"/>
      <c r="J655" s="12"/>
      <c r="K655" s="12"/>
      <c r="L655" s="17">
        <f>IF($B655="","",IFERROR(INDEX('製品一覧'!$C$5:$C$54,MATCH($B655,'製品一覧'!$A$5:$A$54,0)),""))</f>
        <v/>
      </c>
      <c r="M655" s="18">
        <f>IF(AND(ISNUMBER($E655),ISNUMBER($L655),$L655&gt;0),IF(DAY($E655)&gt;DAY(DATE(YEAR($E655),MONTH($E655)+$L655+1,0)),DATE(YEAR($E655),MONTH($E655)+$L655+1,0),DATE(YEAR($E655),MONTH($E655)+$L655,DAY($E655))-1),"")</f>
        <v/>
      </c>
      <c r="N655" s="6">
        <f>IF($B655&amp;$D655&amp;$E655="","",IF($M655="","入力不足",IF($M655&gt;=TODAY(),"期間内の目安","期限切れの目安")))</f>
        <v/>
      </c>
      <c r="O655" s="6">
        <f>IF($D655="","",IF(SUMPRODUCT(--($D$5:$D$1004=$D655))&gt;1,"重複あり",""))</f>
        <v/>
      </c>
      <c r="P655" s="12"/>
    </row>
    <row r="656" spans="1:16">
      <c r="A656" s="15"/>
      <c r="B656" s="11"/>
      <c r="C656" s="16">
        <f>IF($B656="","",IFERROR(INDEX('製品一覧'!$B$5:$B$54,MATCH($B656,'製品一覧'!$A$5:$A$54,0)),"型番が未登録"))</f>
        <v/>
      </c>
      <c r="D656" s="11"/>
      <c r="E656" s="15"/>
      <c r="F656" s="12"/>
      <c r="G656" s="12"/>
      <c r="H656" s="12"/>
      <c r="I656" s="11"/>
      <c r="J656" s="12"/>
      <c r="K656" s="12"/>
      <c r="L656" s="17">
        <f>IF($B656="","",IFERROR(INDEX('製品一覧'!$C$5:$C$54,MATCH($B656,'製品一覧'!$A$5:$A$54,0)),""))</f>
        <v/>
      </c>
      <c r="M656" s="18">
        <f>IF(AND(ISNUMBER($E656),ISNUMBER($L656),$L656&gt;0),IF(DAY($E656)&gt;DAY(DATE(YEAR($E656),MONTH($E656)+$L656+1,0)),DATE(YEAR($E656),MONTH($E656)+$L656+1,0),DATE(YEAR($E656),MONTH($E656)+$L656,DAY($E656))-1),"")</f>
        <v/>
      </c>
      <c r="N656" s="6">
        <f>IF($B656&amp;$D656&amp;$E656="","",IF($M656="","入力不足",IF($M656&gt;=TODAY(),"期間内の目安","期限切れの目安")))</f>
        <v/>
      </c>
      <c r="O656" s="6">
        <f>IF($D656="","",IF(SUMPRODUCT(--($D$5:$D$1004=$D656))&gt;1,"重複あり",""))</f>
        <v/>
      </c>
      <c r="P656" s="12"/>
    </row>
    <row r="657" spans="1:16">
      <c r="A657" s="15"/>
      <c r="B657" s="11"/>
      <c r="C657" s="16">
        <f>IF($B657="","",IFERROR(INDEX('製品一覧'!$B$5:$B$54,MATCH($B657,'製品一覧'!$A$5:$A$54,0)),"型番が未登録"))</f>
        <v/>
      </c>
      <c r="D657" s="11"/>
      <c r="E657" s="15"/>
      <c r="F657" s="12"/>
      <c r="G657" s="12"/>
      <c r="H657" s="12"/>
      <c r="I657" s="11"/>
      <c r="J657" s="12"/>
      <c r="K657" s="12"/>
      <c r="L657" s="17">
        <f>IF($B657="","",IFERROR(INDEX('製品一覧'!$C$5:$C$54,MATCH($B657,'製品一覧'!$A$5:$A$54,0)),""))</f>
        <v/>
      </c>
      <c r="M657" s="18">
        <f>IF(AND(ISNUMBER($E657),ISNUMBER($L657),$L657&gt;0),IF(DAY($E657)&gt;DAY(DATE(YEAR($E657),MONTH($E657)+$L657+1,0)),DATE(YEAR($E657),MONTH($E657)+$L657+1,0),DATE(YEAR($E657),MONTH($E657)+$L657,DAY($E657))-1),"")</f>
        <v/>
      </c>
      <c r="N657" s="6">
        <f>IF($B657&amp;$D657&amp;$E657="","",IF($M657="","入力不足",IF($M657&gt;=TODAY(),"期間内の目安","期限切れの目安")))</f>
        <v/>
      </c>
      <c r="O657" s="6">
        <f>IF($D657="","",IF(SUMPRODUCT(--($D$5:$D$1004=$D657))&gt;1,"重複あり",""))</f>
        <v/>
      </c>
      <c r="P657" s="12"/>
    </row>
    <row r="658" spans="1:16">
      <c r="A658" s="15"/>
      <c r="B658" s="11"/>
      <c r="C658" s="16">
        <f>IF($B658="","",IFERROR(INDEX('製品一覧'!$B$5:$B$54,MATCH($B658,'製品一覧'!$A$5:$A$54,0)),"型番が未登録"))</f>
        <v/>
      </c>
      <c r="D658" s="11"/>
      <c r="E658" s="15"/>
      <c r="F658" s="12"/>
      <c r="G658" s="12"/>
      <c r="H658" s="12"/>
      <c r="I658" s="11"/>
      <c r="J658" s="12"/>
      <c r="K658" s="12"/>
      <c r="L658" s="17">
        <f>IF($B658="","",IFERROR(INDEX('製品一覧'!$C$5:$C$54,MATCH($B658,'製品一覧'!$A$5:$A$54,0)),""))</f>
        <v/>
      </c>
      <c r="M658" s="18">
        <f>IF(AND(ISNUMBER($E658),ISNUMBER($L658),$L658&gt;0),IF(DAY($E658)&gt;DAY(DATE(YEAR($E658),MONTH($E658)+$L658+1,0)),DATE(YEAR($E658),MONTH($E658)+$L658+1,0),DATE(YEAR($E658),MONTH($E658)+$L658,DAY($E658))-1),"")</f>
        <v/>
      </c>
      <c r="N658" s="6">
        <f>IF($B658&amp;$D658&amp;$E658="","",IF($M658="","入力不足",IF($M658&gt;=TODAY(),"期間内の目安","期限切れの目安")))</f>
        <v/>
      </c>
      <c r="O658" s="6">
        <f>IF($D658="","",IF(SUMPRODUCT(--($D$5:$D$1004=$D658))&gt;1,"重複あり",""))</f>
        <v/>
      </c>
      <c r="P658" s="12"/>
    </row>
    <row r="659" spans="1:16">
      <c r="A659" s="15"/>
      <c r="B659" s="11"/>
      <c r="C659" s="16">
        <f>IF($B659="","",IFERROR(INDEX('製品一覧'!$B$5:$B$54,MATCH($B659,'製品一覧'!$A$5:$A$54,0)),"型番が未登録"))</f>
        <v/>
      </c>
      <c r="D659" s="11"/>
      <c r="E659" s="15"/>
      <c r="F659" s="12"/>
      <c r="G659" s="12"/>
      <c r="H659" s="12"/>
      <c r="I659" s="11"/>
      <c r="J659" s="12"/>
      <c r="K659" s="12"/>
      <c r="L659" s="17">
        <f>IF($B659="","",IFERROR(INDEX('製品一覧'!$C$5:$C$54,MATCH($B659,'製品一覧'!$A$5:$A$54,0)),""))</f>
        <v/>
      </c>
      <c r="M659" s="18">
        <f>IF(AND(ISNUMBER($E659),ISNUMBER($L659),$L659&gt;0),IF(DAY($E659)&gt;DAY(DATE(YEAR($E659),MONTH($E659)+$L659+1,0)),DATE(YEAR($E659),MONTH($E659)+$L659+1,0),DATE(YEAR($E659),MONTH($E659)+$L659,DAY($E659))-1),"")</f>
        <v/>
      </c>
      <c r="N659" s="6">
        <f>IF($B659&amp;$D659&amp;$E659="","",IF($M659="","入力不足",IF($M659&gt;=TODAY(),"期間内の目安","期限切れの目安")))</f>
        <v/>
      </c>
      <c r="O659" s="6">
        <f>IF($D659="","",IF(SUMPRODUCT(--($D$5:$D$1004=$D659))&gt;1,"重複あり",""))</f>
        <v/>
      </c>
      <c r="P659" s="12"/>
    </row>
    <row r="660" spans="1:16">
      <c r="A660" s="15"/>
      <c r="B660" s="11"/>
      <c r="C660" s="16">
        <f>IF($B660="","",IFERROR(INDEX('製品一覧'!$B$5:$B$54,MATCH($B660,'製品一覧'!$A$5:$A$54,0)),"型番が未登録"))</f>
        <v/>
      </c>
      <c r="D660" s="11"/>
      <c r="E660" s="15"/>
      <c r="F660" s="12"/>
      <c r="G660" s="12"/>
      <c r="H660" s="12"/>
      <c r="I660" s="11"/>
      <c r="J660" s="12"/>
      <c r="K660" s="12"/>
      <c r="L660" s="17">
        <f>IF($B660="","",IFERROR(INDEX('製品一覧'!$C$5:$C$54,MATCH($B660,'製品一覧'!$A$5:$A$54,0)),""))</f>
        <v/>
      </c>
      <c r="M660" s="18">
        <f>IF(AND(ISNUMBER($E660),ISNUMBER($L660),$L660&gt;0),IF(DAY($E660)&gt;DAY(DATE(YEAR($E660),MONTH($E660)+$L660+1,0)),DATE(YEAR($E660),MONTH($E660)+$L660+1,0),DATE(YEAR($E660),MONTH($E660)+$L660,DAY($E660))-1),"")</f>
        <v/>
      </c>
      <c r="N660" s="6">
        <f>IF($B660&amp;$D660&amp;$E660="","",IF($M660="","入力不足",IF($M660&gt;=TODAY(),"期間内の目安","期限切れの目安")))</f>
        <v/>
      </c>
      <c r="O660" s="6">
        <f>IF($D660="","",IF(SUMPRODUCT(--($D$5:$D$1004=$D660))&gt;1,"重複あり",""))</f>
        <v/>
      </c>
      <c r="P660" s="12"/>
    </row>
    <row r="661" spans="1:16">
      <c r="A661" s="15"/>
      <c r="B661" s="11"/>
      <c r="C661" s="16">
        <f>IF($B661="","",IFERROR(INDEX('製品一覧'!$B$5:$B$54,MATCH($B661,'製品一覧'!$A$5:$A$54,0)),"型番が未登録"))</f>
        <v/>
      </c>
      <c r="D661" s="11"/>
      <c r="E661" s="15"/>
      <c r="F661" s="12"/>
      <c r="G661" s="12"/>
      <c r="H661" s="12"/>
      <c r="I661" s="11"/>
      <c r="J661" s="12"/>
      <c r="K661" s="12"/>
      <c r="L661" s="17">
        <f>IF($B661="","",IFERROR(INDEX('製品一覧'!$C$5:$C$54,MATCH($B661,'製品一覧'!$A$5:$A$54,0)),""))</f>
        <v/>
      </c>
      <c r="M661" s="18">
        <f>IF(AND(ISNUMBER($E661),ISNUMBER($L661),$L661&gt;0),IF(DAY($E661)&gt;DAY(DATE(YEAR($E661),MONTH($E661)+$L661+1,0)),DATE(YEAR($E661),MONTH($E661)+$L661+1,0),DATE(YEAR($E661),MONTH($E661)+$L661,DAY($E661))-1),"")</f>
        <v/>
      </c>
      <c r="N661" s="6">
        <f>IF($B661&amp;$D661&amp;$E661="","",IF($M661="","入力不足",IF($M661&gt;=TODAY(),"期間内の目安","期限切れの目安")))</f>
        <v/>
      </c>
      <c r="O661" s="6">
        <f>IF($D661="","",IF(SUMPRODUCT(--($D$5:$D$1004=$D661))&gt;1,"重複あり",""))</f>
        <v/>
      </c>
      <c r="P661" s="12"/>
    </row>
    <row r="662" spans="1:16">
      <c r="A662" s="15"/>
      <c r="B662" s="11"/>
      <c r="C662" s="16">
        <f>IF($B662="","",IFERROR(INDEX('製品一覧'!$B$5:$B$54,MATCH($B662,'製品一覧'!$A$5:$A$54,0)),"型番が未登録"))</f>
        <v/>
      </c>
      <c r="D662" s="11"/>
      <c r="E662" s="15"/>
      <c r="F662" s="12"/>
      <c r="G662" s="12"/>
      <c r="H662" s="12"/>
      <c r="I662" s="11"/>
      <c r="J662" s="12"/>
      <c r="K662" s="12"/>
      <c r="L662" s="17">
        <f>IF($B662="","",IFERROR(INDEX('製品一覧'!$C$5:$C$54,MATCH($B662,'製品一覧'!$A$5:$A$54,0)),""))</f>
        <v/>
      </c>
      <c r="M662" s="18">
        <f>IF(AND(ISNUMBER($E662),ISNUMBER($L662),$L662&gt;0),IF(DAY($E662)&gt;DAY(DATE(YEAR($E662),MONTH($E662)+$L662+1,0)),DATE(YEAR($E662),MONTH($E662)+$L662+1,0),DATE(YEAR($E662),MONTH($E662)+$L662,DAY($E662))-1),"")</f>
        <v/>
      </c>
      <c r="N662" s="6">
        <f>IF($B662&amp;$D662&amp;$E662="","",IF($M662="","入力不足",IF($M662&gt;=TODAY(),"期間内の目安","期限切れの目安")))</f>
        <v/>
      </c>
      <c r="O662" s="6">
        <f>IF($D662="","",IF(SUMPRODUCT(--($D$5:$D$1004=$D662))&gt;1,"重複あり",""))</f>
        <v/>
      </c>
      <c r="P662" s="12"/>
    </row>
    <row r="663" spans="1:16">
      <c r="A663" s="15"/>
      <c r="B663" s="11"/>
      <c r="C663" s="16">
        <f>IF($B663="","",IFERROR(INDEX('製品一覧'!$B$5:$B$54,MATCH($B663,'製品一覧'!$A$5:$A$54,0)),"型番が未登録"))</f>
        <v/>
      </c>
      <c r="D663" s="11"/>
      <c r="E663" s="15"/>
      <c r="F663" s="12"/>
      <c r="G663" s="12"/>
      <c r="H663" s="12"/>
      <c r="I663" s="11"/>
      <c r="J663" s="12"/>
      <c r="K663" s="12"/>
      <c r="L663" s="17">
        <f>IF($B663="","",IFERROR(INDEX('製品一覧'!$C$5:$C$54,MATCH($B663,'製品一覧'!$A$5:$A$54,0)),""))</f>
        <v/>
      </c>
      <c r="M663" s="18">
        <f>IF(AND(ISNUMBER($E663),ISNUMBER($L663),$L663&gt;0),IF(DAY($E663)&gt;DAY(DATE(YEAR($E663),MONTH($E663)+$L663+1,0)),DATE(YEAR($E663),MONTH($E663)+$L663+1,0),DATE(YEAR($E663),MONTH($E663)+$L663,DAY($E663))-1),"")</f>
        <v/>
      </c>
      <c r="N663" s="6">
        <f>IF($B663&amp;$D663&amp;$E663="","",IF($M663="","入力不足",IF($M663&gt;=TODAY(),"期間内の目安","期限切れの目安")))</f>
        <v/>
      </c>
      <c r="O663" s="6">
        <f>IF($D663="","",IF(SUMPRODUCT(--($D$5:$D$1004=$D663))&gt;1,"重複あり",""))</f>
        <v/>
      </c>
      <c r="P663" s="12"/>
    </row>
    <row r="664" spans="1:16">
      <c r="A664" s="15"/>
      <c r="B664" s="11"/>
      <c r="C664" s="16">
        <f>IF($B664="","",IFERROR(INDEX('製品一覧'!$B$5:$B$54,MATCH($B664,'製品一覧'!$A$5:$A$54,0)),"型番が未登録"))</f>
        <v/>
      </c>
      <c r="D664" s="11"/>
      <c r="E664" s="15"/>
      <c r="F664" s="12"/>
      <c r="G664" s="12"/>
      <c r="H664" s="12"/>
      <c r="I664" s="11"/>
      <c r="J664" s="12"/>
      <c r="K664" s="12"/>
      <c r="L664" s="17">
        <f>IF($B664="","",IFERROR(INDEX('製品一覧'!$C$5:$C$54,MATCH($B664,'製品一覧'!$A$5:$A$54,0)),""))</f>
        <v/>
      </c>
      <c r="M664" s="18">
        <f>IF(AND(ISNUMBER($E664),ISNUMBER($L664),$L664&gt;0),IF(DAY($E664)&gt;DAY(DATE(YEAR($E664),MONTH($E664)+$L664+1,0)),DATE(YEAR($E664),MONTH($E664)+$L664+1,0),DATE(YEAR($E664),MONTH($E664)+$L664,DAY($E664))-1),"")</f>
        <v/>
      </c>
      <c r="N664" s="6">
        <f>IF($B664&amp;$D664&amp;$E664="","",IF($M664="","入力不足",IF($M664&gt;=TODAY(),"期間内の目安","期限切れの目安")))</f>
        <v/>
      </c>
      <c r="O664" s="6">
        <f>IF($D664="","",IF(SUMPRODUCT(--($D$5:$D$1004=$D664))&gt;1,"重複あり",""))</f>
        <v/>
      </c>
      <c r="P664" s="12"/>
    </row>
    <row r="665" spans="1:16">
      <c r="A665" s="15"/>
      <c r="B665" s="11"/>
      <c r="C665" s="16">
        <f>IF($B665="","",IFERROR(INDEX('製品一覧'!$B$5:$B$54,MATCH($B665,'製品一覧'!$A$5:$A$54,0)),"型番が未登録"))</f>
        <v/>
      </c>
      <c r="D665" s="11"/>
      <c r="E665" s="15"/>
      <c r="F665" s="12"/>
      <c r="G665" s="12"/>
      <c r="H665" s="12"/>
      <c r="I665" s="11"/>
      <c r="J665" s="12"/>
      <c r="K665" s="12"/>
      <c r="L665" s="17">
        <f>IF($B665="","",IFERROR(INDEX('製品一覧'!$C$5:$C$54,MATCH($B665,'製品一覧'!$A$5:$A$54,0)),""))</f>
        <v/>
      </c>
      <c r="M665" s="18">
        <f>IF(AND(ISNUMBER($E665),ISNUMBER($L665),$L665&gt;0),IF(DAY($E665)&gt;DAY(DATE(YEAR($E665),MONTH($E665)+$L665+1,0)),DATE(YEAR($E665),MONTH($E665)+$L665+1,0),DATE(YEAR($E665),MONTH($E665)+$L665,DAY($E665))-1),"")</f>
        <v/>
      </c>
      <c r="N665" s="6">
        <f>IF($B665&amp;$D665&amp;$E665="","",IF($M665="","入力不足",IF($M665&gt;=TODAY(),"期間内の目安","期限切れの目安")))</f>
        <v/>
      </c>
      <c r="O665" s="6">
        <f>IF($D665="","",IF(SUMPRODUCT(--($D$5:$D$1004=$D665))&gt;1,"重複あり",""))</f>
        <v/>
      </c>
      <c r="P665" s="12"/>
    </row>
    <row r="666" spans="1:16">
      <c r="A666" s="15"/>
      <c r="B666" s="11"/>
      <c r="C666" s="16">
        <f>IF($B666="","",IFERROR(INDEX('製品一覧'!$B$5:$B$54,MATCH($B666,'製品一覧'!$A$5:$A$54,0)),"型番が未登録"))</f>
        <v/>
      </c>
      <c r="D666" s="11"/>
      <c r="E666" s="15"/>
      <c r="F666" s="12"/>
      <c r="G666" s="12"/>
      <c r="H666" s="12"/>
      <c r="I666" s="11"/>
      <c r="J666" s="12"/>
      <c r="K666" s="12"/>
      <c r="L666" s="17">
        <f>IF($B666="","",IFERROR(INDEX('製品一覧'!$C$5:$C$54,MATCH($B666,'製品一覧'!$A$5:$A$54,0)),""))</f>
        <v/>
      </c>
      <c r="M666" s="18">
        <f>IF(AND(ISNUMBER($E666),ISNUMBER($L666),$L666&gt;0),IF(DAY($E666)&gt;DAY(DATE(YEAR($E666),MONTH($E666)+$L666+1,0)),DATE(YEAR($E666),MONTH($E666)+$L666+1,0),DATE(YEAR($E666),MONTH($E666)+$L666,DAY($E666))-1),"")</f>
        <v/>
      </c>
      <c r="N666" s="6">
        <f>IF($B666&amp;$D666&amp;$E666="","",IF($M666="","入力不足",IF($M666&gt;=TODAY(),"期間内の目安","期限切れの目安")))</f>
        <v/>
      </c>
      <c r="O666" s="6">
        <f>IF($D666="","",IF(SUMPRODUCT(--($D$5:$D$1004=$D666))&gt;1,"重複あり",""))</f>
        <v/>
      </c>
      <c r="P666" s="12"/>
    </row>
    <row r="667" spans="1:16">
      <c r="A667" s="15"/>
      <c r="B667" s="11"/>
      <c r="C667" s="16">
        <f>IF($B667="","",IFERROR(INDEX('製品一覧'!$B$5:$B$54,MATCH($B667,'製品一覧'!$A$5:$A$54,0)),"型番が未登録"))</f>
        <v/>
      </c>
      <c r="D667" s="11"/>
      <c r="E667" s="15"/>
      <c r="F667" s="12"/>
      <c r="G667" s="12"/>
      <c r="H667" s="12"/>
      <c r="I667" s="11"/>
      <c r="J667" s="12"/>
      <c r="K667" s="12"/>
      <c r="L667" s="17">
        <f>IF($B667="","",IFERROR(INDEX('製品一覧'!$C$5:$C$54,MATCH($B667,'製品一覧'!$A$5:$A$54,0)),""))</f>
        <v/>
      </c>
      <c r="M667" s="18">
        <f>IF(AND(ISNUMBER($E667),ISNUMBER($L667),$L667&gt;0),IF(DAY($E667)&gt;DAY(DATE(YEAR($E667),MONTH($E667)+$L667+1,0)),DATE(YEAR($E667),MONTH($E667)+$L667+1,0),DATE(YEAR($E667),MONTH($E667)+$L667,DAY($E667))-1),"")</f>
        <v/>
      </c>
      <c r="N667" s="6">
        <f>IF($B667&amp;$D667&amp;$E667="","",IF($M667="","入力不足",IF($M667&gt;=TODAY(),"期間内の目安","期限切れの目安")))</f>
        <v/>
      </c>
      <c r="O667" s="6">
        <f>IF($D667="","",IF(SUMPRODUCT(--($D$5:$D$1004=$D667))&gt;1,"重複あり",""))</f>
        <v/>
      </c>
      <c r="P667" s="12"/>
    </row>
    <row r="668" spans="1:16">
      <c r="A668" s="15"/>
      <c r="B668" s="11"/>
      <c r="C668" s="16">
        <f>IF($B668="","",IFERROR(INDEX('製品一覧'!$B$5:$B$54,MATCH($B668,'製品一覧'!$A$5:$A$54,0)),"型番が未登録"))</f>
        <v/>
      </c>
      <c r="D668" s="11"/>
      <c r="E668" s="15"/>
      <c r="F668" s="12"/>
      <c r="G668" s="12"/>
      <c r="H668" s="12"/>
      <c r="I668" s="11"/>
      <c r="J668" s="12"/>
      <c r="K668" s="12"/>
      <c r="L668" s="17">
        <f>IF($B668="","",IFERROR(INDEX('製品一覧'!$C$5:$C$54,MATCH($B668,'製品一覧'!$A$5:$A$54,0)),""))</f>
        <v/>
      </c>
      <c r="M668" s="18">
        <f>IF(AND(ISNUMBER($E668),ISNUMBER($L668),$L668&gt;0),IF(DAY($E668)&gt;DAY(DATE(YEAR($E668),MONTH($E668)+$L668+1,0)),DATE(YEAR($E668),MONTH($E668)+$L668+1,0),DATE(YEAR($E668),MONTH($E668)+$L668,DAY($E668))-1),"")</f>
        <v/>
      </c>
      <c r="N668" s="6">
        <f>IF($B668&amp;$D668&amp;$E668="","",IF($M668="","入力不足",IF($M668&gt;=TODAY(),"期間内の目安","期限切れの目安")))</f>
        <v/>
      </c>
      <c r="O668" s="6">
        <f>IF($D668="","",IF(SUMPRODUCT(--($D$5:$D$1004=$D668))&gt;1,"重複あり",""))</f>
        <v/>
      </c>
      <c r="P668" s="12"/>
    </row>
    <row r="669" spans="1:16">
      <c r="A669" s="15"/>
      <c r="B669" s="11"/>
      <c r="C669" s="16">
        <f>IF($B669="","",IFERROR(INDEX('製品一覧'!$B$5:$B$54,MATCH($B669,'製品一覧'!$A$5:$A$54,0)),"型番が未登録"))</f>
        <v/>
      </c>
      <c r="D669" s="11"/>
      <c r="E669" s="15"/>
      <c r="F669" s="12"/>
      <c r="G669" s="12"/>
      <c r="H669" s="12"/>
      <c r="I669" s="11"/>
      <c r="J669" s="12"/>
      <c r="K669" s="12"/>
      <c r="L669" s="17">
        <f>IF($B669="","",IFERROR(INDEX('製品一覧'!$C$5:$C$54,MATCH($B669,'製品一覧'!$A$5:$A$54,0)),""))</f>
        <v/>
      </c>
      <c r="M669" s="18">
        <f>IF(AND(ISNUMBER($E669),ISNUMBER($L669),$L669&gt;0),IF(DAY($E669)&gt;DAY(DATE(YEAR($E669),MONTH($E669)+$L669+1,0)),DATE(YEAR($E669),MONTH($E669)+$L669+1,0),DATE(YEAR($E669),MONTH($E669)+$L669,DAY($E669))-1),"")</f>
        <v/>
      </c>
      <c r="N669" s="6">
        <f>IF($B669&amp;$D669&amp;$E669="","",IF($M669="","入力不足",IF($M669&gt;=TODAY(),"期間内の目安","期限切れの目安")))</f>
        <v/>
      </c>
      <c r="O669" s="6">
        <f>IF($D669="","",IF(SUMPRODUCT(--($D$5:$D$1004=$D669))&gt;1,"重複あり",""))</f>
        <v/>
      </c>
      <c r="P669" s="12"/>
    </row>
    <row r="670" spans="1:16">
      <c r="A670" s="15"/>
      <c r="B670" s="11"/>
      <c r="C670" s="16">
        <f>IF($B670="","",IFERROR(INDEX('製品一覧'!$B$5:$B$54,MATCH($B670,'製品一覧'!$A$5:$A$54,0)),"型番が未登録"))</f>
        <v/>
      </c>
      <c r="D670" s="11"/>
      <c r="E670" s="15"/>
      <c r="F670" s="12"/>
      <c r="G670" s="12"/>
      <c r="H670" s="12"/>
      <c r="I670" s="11"/>
      <c r="J670" s="12"/>
      <c r="K670" s="12"/>
      <c r="L670" s="17">
        <f>IF($B670="","",IFERROR(INDEX('製品一覧'!$C$5:$C$54,MATCH($B670,'製品一覧'!$A$5:$A$54,0)),""))</f>
        <v/>
      </c>
      <c r="M670" s="18">
        <f>IF(AND(ISNUMBER($E670),ISNUMBER($L670),$L670&gt;0),IF(DAY($E670)&gt;DAY(DATE(YEAR($E670),MONTH($E670)+$L670+1,0)),DATE(YEAR($E670),MONTH($E670)+$L670+1,0),DATE(YEAR($E670),MONTH($E670)+$L670,DAY($E670))-1),"")</f>
        <v/>
      </c>
      <c r="N670" s="6">
        <f>IF($B670&amp;$D670&amp;$E670="","",IF($M670="","入力不足",IF($M670&gt;=TODAY(),"期間内の目安","期限切れの目安")))</f>
        <v/>
      </c>
      <c r="O670" s="6">
        <f>IF($D670="","",IF(SUMPRODUCT(--($D$5:$D$1004=$D670))&gt;1,"重複あり",""))</f>
        <v/>
      </c>
      <c r="P670" s="12"/>
    </row>
    <row r="671" spans="1:16">
      <c r="A671" s="15"/>
      <c r="B671" s="11"/>
      <c r="C671" s="16">
        <f>IF($B671="","",IFERROR(INDEX('製品一覧'!$B$5:$B$54,MATCH($B671,'製品一覧'!$A$5:$A$54,0)),"型番が未登録"))</f>
        <v/>
      </c>
      <c r="D671" s="11"/>
      <c r="E671" s="15"/>
      <c r="F671" s="12"/>
      <c r="G671" s="12"/>
      <c r="H671" s="12"/>
      <c r="I671" s="11"/>
      <c r="J671" s="12"/>
      <c r="K671" s="12"/>
      <c r="L671" s="17">
        <f>IF($B671="","",IFERROR(INDEX('製品一覧'!$C$5:$C$54,MATCH($B671,'製品一覧'!$A$5:$A$54,0)),""))</f>
        <v/>
      </c>
      <c r="M671" s="18">
        <f>IF(AND(ISNUMBER($E671),ISNUMBER($L671),$L671&gt;0),IF(DAY($E671)&gt;DAY(DATE(YEAR($E671),MONTH($E671)+$L671+1,0)),DATE(YEAR($E671),MONTH($E671)+$L671+1,0),DATE(YEAR($E671),MONTH($E671)+$L671,DAY($E671))-1),"")</f>
        <v/>
      </c>
      <c r="N671" s="6">
        <f>IF($B671&amp;$D671&amp;$E671="","",IF($M671="","入力不足",IF($M671&gt;=TODAY(),"期間内の目安","期限切れの目安")))</f>
        <v/>
      </c>
      <c r="O671" s="6">
        <f>IF($D671="","",IF(SUMPRODUCT(--($D$5:$D$1004=$D671))&gt;1,"重複あり",""))</f>
        <v/>
      </c>
      <c r="P671" s="12"/>
    </row>
    <row r="672" spans="1:16">
      <c r="A672" s="15"/>
      <c r="B672" s="11"/>
      <c r="C672" s="16">
        <f>IF($B672="","",IFERROR(INDEX('製品一覧'!$B$5:$B$54,MATCH($B672,'製品一覧'!$A$5:$A$54,0)),"型番が未登録"))</f>
        <v/>
      </c>
      <c r="D672" s="11"/>
      <c r="E672" s="15"/>
      <c r="F672" s="12"/>
      <c r="G672" s="12"/>
      <c r="H672" s="12"/>
      <c r="I672" s="11"/>
      <c r="J672" s="12"/>
      <c r="K672" s="12"/>
      <c r="L672" s="17">
        <f>IF($B672="","",IFERROR(INDEX('製品一覧'!$C$5:$C$54,MATCH($B672,'製品一覧'!$A$5:$A$54,0)),""))</f>
        <v/>
      </c>
      <c r="M672" s="18">
        <f>IF(AND(ISNUMBER($E672),ISNUMBER($L672),$L672&gt;0),IF(DAY($E672)&gt;DAY(DATE(YEAR($E672),MONTH($E672)+$L672+1,0)),DATE(YEAR($E672),MONTH($E672)+$L672+1,0),DATE(YEAR($E672),MONTH($E672)+$L672,DAY($E672))-1),"")</f>
        <v/>
      </c>
      <c r="N672" s="6">
        <f>IF($B672&amp;$D672&amp;$E672="","",IF($M672="","入力不足",IF($M672&gt;=TODAY(),"期間内の目安","期限切れの目安")))</f>
        <v/>
      </c>
      <c r="O672" s="6">
        <f>IF($D672="","",IF(SUMPRODUCT(--($D$5:$D$1004=$D672))&gt;1,"重複あり",""))</f>
        <v/>
      </c>
      <c r="P672" s="12"/>
    </row>
    <row r="673" spans="1:16">
      <c r="A673" s="15"/>
      <c r="B673" s="11"/>
      <c r="C673" s="16">
        <f>IF($B673="","",IFERROR(INDEX('製品一覧'!$B$5:$B$54,MATCH($B673,'製品一覧'!$A$5:$A$54,0)),"型番が未登録"))</f>
        <v/>
      </c>
      <c r="D673" s="11"/>
      <c r="E673" s="15"/>
      <c r="F673" s="12"/>
      <c r="G673" s="12"/>
      <c r="H673" s="12"/>
      <c r="I673" s="11"/>
      <c r="J673" s="12"/>
      <c r="K673" s="12"/>
      <c r="L673" s="17">
        <f>IF($B673="","",IFERROR(INDEX('製品一覧'!$C$5:$C$54,MATCH($B673,'製品一覧'!$A$5:$A$54,0)),""))</f>
        <v/>
      </c>
      <c r="M673" s="18">
        <f>IF(AND(ISNUMBER($E673),ISNUMBER($L673),$L673&gt;0),IF(DAY($E673)&gt;DAY(DATE(YEAR($E673),MONTH($E673)+$L673+1,0)),DATE(YEAR($E673),MONTH($E673)+$L673+1,0),DATE(YEAR($E673),MONTH($E673)+$L673,DAY($E673))-1),"")</f>
        <v/>
      </c>
      <c r="N673" s="6">
        <f>IF($B673&amp;$D673&amp;$E673="","",IF($M673="","入力不足",IF($M673&gt;=TODAY(),"期間内の目安","期限切れの目安")))</f>
        <v/>
      </c>
      <c r="O673" s="6">
        <f>IF($D673="","",IF(SUMPRODUCT(--($D$5:$D$1004=$D673))&gt;1,"重複あり",""))</f>
        <v/>
      </c>
      <c r="P673" s="12"/>
    </row>
    <row r="674" spans="1:16">
      <c r="A674" s="15"/>
      <c r="B674" s="11"/>
      <c r="C674" s="16">
        <f>IF($B674="","",IFERROR(INDEX('製品一覧'!$B$5:$B$54,MATCH($B674,'製品一覧'!$A$5:$A$54,0)),"型番が未登録"))</f>
        <v/>
      </c>
      <c r="D674" s="11"/>
      <c r="E674" s="15"/>
      <c r="F674" s="12"/>
      <c r="G674" s="12"/>
      <c r="H674" s="12"/>
      <c r="I674" s="11"/>
      <c r="J674" s="12"/>
      <c r="K674" s="12"/>
      <c r="L674" s="17">
        <f>IF($B674="","",IFERROR(INDEX('製品一覧'!$C$5:$C$54,MATCH($B674,'製品一覧'!$A$5:$A$54,0)),""))</f>
        <v/>
      </c>
      <c r="M674" s="18">
        <f>IF(AND(ISNUMBER($E674),ISNUMBER($L674),$L674&gt;0),IF(DAY($E674)&gt;DAY(DATE(YEAR($E674),MONTH($E674)+$L674+1,0)),DATE(YEAR($E674),MONTH($E674)+$L674+1,0),DATE(YEAR($E674),MONTH($E674)+$L674,DAY($E674))-1),"")</f>
        <v/>
      </c>
      <c r="N674" s="6">
        <f>IF($B674&amp;$D674&amp;$E674="","",IF($M674="","入力不足",IF($M674&gt;=TODAY(),"期間内の目安","期限切れの目安")))</f>
        <v/>
      </c>
      <c r="O674" s="6">
        <f>IF($D674="","",IF(SUMPRODUCT(--($D$5:$D$1004=$D674))&gt;1,"重複あり",""))</f>
        <v/>
      </c>
      <c r="P674" s="12"/>
    </row>
    <row r="675" spans="1:16">
      <c r="A675" s="15"/>
      <c r="B675" s="11"/>
      <c r="C675" s="16">
        <f>IF($B675="","",IFERROR(INDEX('製品一覧'!$B$5:$B$54,MATCH($B675,'製品一覧'!$A$5:$A$54,0)),"型番が未登録"))</f>
        <v/>
      </c>
      <c r="D675" s="11"/>
      <c r="E675" s="15"/>
      <c r="F675" s="12"/>
      <c r="G675" s="12"/>
      <c r="H675" s="12"/>
      <c r="I675" s="11"/>
      <c r="J675" s="12"/>
      <c r="K675" s="12"/>
      <c r="L675" s="17">
        <f>IF($B675="","",IFERROR(INDEX('製品一覧'!$C$5:$C$54,MATCH($B675,'製品一覧'!$A$5:$A$54,0)),""))</f>
        <v/>
      </c>
      <c r="M675" s="18">
        <f>IF(AND(ISNUMBER($E675),ISNUMBER($L675),$L675&gt;0),IF(DAY($E675)&gt;DAY(DATE(YEAR($E675),MONTH($E675)+$L675+1,0)),DATE(YEAR($E675),MONTH($E675)+$L675+1,0),DATE(YEAR($E675),MONTH($E675)+$L675,DAY($E675))-1),"")</f>
        <v/>
      </c>
      <c r="N675" s="6">
        <f>IF($B675&amp;$D675&amp;$E675="","",IF($M675="","入力不足",IF($M675&gt;=TODAY(),"期間内の目安","期限切れの目安")))</f>
        <v/>
      </c>
      <c r="O675" s="6">
        <f>IF($D675="","",IF(SUMPRODUCT(--($D$5:$D$1004=$D675))&gt;1,"重複あり",""))</f>
        <v/>
      </c>
      <c r="P675" s="12"/>
    </row>
    <row r="676" spans="1:16">
      <c r="A676" s="15"/>
      <c r="B676" s="11"/>
      <c r="C676" s="16">
        <f>IF($B676="","",IFERROR(INDEX('製品一覧'!$B$5:$B$54,MATCH($B676,'製品一覧'!$A$5:$A$54,0)),"型番が未登録"))</f>
        <v/>
      </c>
      <c r="D676" s="11"/>
      <c r="E676" s="15"/>
      <c r="F676" s="12"/>
      <c r="G676" s="12"/>
      <c r="H676" s="12"/>
      <c r="I676" s="11"/>
      <c r="J676" s="12"/>
      <c r="K676" s="12"/>
      <c r="L676" s="17">
        <f>IF($B676="","",IFERROR(INDEX('製品一覧'!$C$5:$C$54,MATCH($B676,'製品一覧'!$A$5:$A$54,0)),""))</f>
        <v/>
      </c>
      <c r="M676" s="18">
        <f>IF(AND(ISNUMBER($E676),ISNUMBER($L676),$L676&gt;0),IF(DAY($E676)&gt;DAY(DATE(YEAR($E676),MONTH($E676)+$L676+1,0)),DATE(YEAR($E676),MONTH($E676)+$L676+1,0),DATE(YEAR($E676),MONTH($E676)+$L676,DAY($E676))-1),"")</f>
        <v/>
      </c>
      <c r="N676" s="6">
        <f>IF($B676&amp;$D676&amp;$E676="","",IF($M676="","入力不足",IF($M676&gt;=TODAY(),"期間内の目安","期限切れの目安")))</f>
        <v/>
      </c>
      <c r="O676" s="6">
        <f>IF($D676="","",IF(SUMPRODUCT(--($D$5:$D$1004=$D676))&gt;1,"重複あり",""))</f>
        <v/>
      </c>
      <c r="P676" s="12"/>
    </row>
    <row r="677" spans="1:16">
      <c r="A677" s="15"/>
      <c r="B677" s="11"/>
      <c r="C677" s="16">
        <f>IF($B677="","",IFERROR(INDEX('製品一覧'!$B$5:$B$54,MATCH($B677,'製品一覧'!$A$5:$A$54,0)),"型番が未登録"))</f>
        <v/>
      </c>
      <c r="D677" s="11"/>
      <c r="E677" s="15"/>
      <c r="F677" s="12"/>
      <c r="G677" s="12"/>
      <c r="H677" s="12"/>
      <c r="I677" s="11"/>
      <c r="J677" s="12"/>
      <c r="K677" s="12"/>
      <c r="L677" s="17">
        <f>IF($B677="","",IFERROR(INDEX('製品一覧'!$C$5:$C$54,MATCH($B677,'製品一覧'!$A$5:$A$54,0)),""))</f>
        <v/>
      </c>
      <c r="M677" s="18">
        <f>IF(AND(ISNUMBER($E677),ISNUMBER($L677),$L677&gt;0),IF(DAY($E677)&gt;DAY(DATE(YEAR($E677),MONTH($E677)+$L677+1,0)),DATE(YEAR($E677),MONTH($E677)+$L677+1,0),DATE(YEAR($E677),MONTH($E677)+$L677,DAY($E677))-1),"")</f>
        <v/>
      </c>
      <c r="N677" s="6">
        <f>IF($B677&amp;$D677&amp;$E677="","",IF($M677="","入力不足",IF($M677&gt;=TODAY(),"期間内の目安","期限切れの目安")))</f>
        <v/>
      </c>
      <c r="O677" s="6">
        <f>IF($D677="","",IF(SUMPRODUCT(--($D$5:$D$1004=$D677))&gt;1,"重複あり",""))</f>
        <v/>
      </c>
      <c r="P677" s="12"/>
    </row>
    <row r="678" spans="1:16">
      <c r="A678" s="15"/>
      <c r="B678" s="11"/>
      <c r="C678" s="16">
        <f>IF($B678="","",IFERROR(INDEX('製品一覧'!$B$5:$B$54,MATCH($B678,'製品一覧'!$A$5:$A$54,0)),"型番が未登録"))</f>
        <v/>
      </c>
      <c r="D678" s="11"/>
      <c r="E678" s="15"/>
      <c r="F678" s="12"/>
      <c r="G678" s="12"/>
      <c r="H678" s="12"/>
      <c r="I678" s="11"/>
      <c r="J678" s="12"/>
      <c r="K678" s="12"/>
      <c r="L678" s="17">
        <f>IF($B678="","",IFERROR(INDEX('製品一覧'!$C$5:$C$54,MATCH($B678,'製品一覧'!$A$5:$A$54,0)),""))</f>
        <v/>
      </c>
      <c r="M678" s="18">
        <f>IF(AND(ISNUMBER($E678),ISNUMBER($L678),$L678&gt;0),IF(DAY($E678)&gt;DAY(DATE(YEAR($E678),MONTH($E678)+$L678+1,0)),DATE(YEAR($E678),MONTH($E678)+$L678+1,0),DATE(YEAR($E678),MONTH($E678)+$L678,DAY($E678))-1),"")</f>
        <v/>
      </c>
      <c r="N678" s="6">
        <f>IF($B678&amp;$D678&amp;$E678="","",IF($M678="","入力不足",IF($M678&gt;=TODAY(),"期間内の目安","期限切れの目安")))</f>
        <v/>
      </c>
      <c r="O678" s="6">
        <f>IF($D678="","",IF(SUMPRODUCT(--($D$5:$D$1004=$D678))&gt;1,"重複あり",""))</f>
        <v/>
      </c>
      <c r="P678" s="12"/>
    </row>
    <row r="679" spans="1:16">
      <c r="A679" s="15"/>
      <c r="B679" s="11"/>
      <c r="C679" s="16">
        <f>IF($B679="","",IFERROR(INDEX('製品一覧'!$B$5:$B$54,MATCH($B679,'製品一覧'!$A$5:$A$54,0)),"型番が未登録"))</f>
        <v/>
      </c>
      <c r="D679" s="11"/>
      <c r="E679" s="15"/>
      <c r="F679" s="12"/>
      <c r="G679" s="12"/>
      <c r="H679" s="12"/>
      <c r="I679" s="11"/>
      <c r="J679" s="12"/>
      <c r="K679" s="12"/>
      <c r="L679" s="17">
        <f>IF($B679="","",IFERROR(INDEX('製品一覧'!$C$5:$C$54,MATCH($B679,'製品一覧'!$A$5:$A$54,0)),""))</f>
        <v/>
      </c>
      <c r="M679" s="18">
        <f>IF(AND(ISNUMBER($E679),ISNUMBER($L679),$L679&gt;0),IF(DAY($E679)&gt;DAY(DATE(YEAR($E679),MONTH($E679)+$L679+1,0)),DATE(YEAR($E679),MONTH($E679)+$L679+1,0),DATE(YEAR($E679),MONTH($E679)+$L679,DAY($E679))-1),"")</f>
        <v/>
      </c>
      <c r="N679" s="6">
        <f>IF($B679&amp;$D679&amp;$E679="","",IF($M679="","入力不足",IF($M679&gt;=TODAY(),"期間内の目安","期限切れの目安")))</f>
        <v/>
      </c>
      <c r="O679" s="6">
        <f>IF($D679="","",IF(SUMPRODUCT(--($D$5:$D$1004=$D679))&gt;1,"重複あり",""))</f>
        <v/>
      </c>
      <c r="P679" s="12"/>
    </row>
    <row r="680" spans="1:16">
      <c r="A680" s="15"/>
      <c r="B680" s="11"/>
      <c r="C680" s="16">
        <f>IF($B680="","",IFERROR(INDEX('製品一覧'!$B$5:$B$54,MATCH($B680,'製品一覧'!$A$5:$A$54,0)),"型番が未登録"))</f>
        <v/>
      </c>
      <c r="D680" s="11"/>
      <c r="E680" s="15"/>
      <c r="F680" s="12"/>
      <c r="G680" s="12"/>
      <c r="H680" s="12"/>
      <c r="I680" s="11"/>
      <c r="J680" s="12"/>
      <c r="K680" s="12"/>
      <c r="L680" s="17">
        <f>IF($B680="","",IFERROR(INDEX('製品一覧'!$C$5:$C$54,MATCH($B680,'製品一覧'!$A$5:$A$54,0)),""))</f>
        <v/>
      </c>
      <c r="M680" s="18">
        <f>IF(AND(ISNUMBER($E680),ISNUMBER($L680),$L680&gt;0),IF(DAY($E680)&gt;DAY(DATE(YEAR($E680),MONTH($E680)+$L680+1,0)),DATE(YEAR($E680),MONTH($E680)+$L680+1,0),DATE(YEAR($E680),MONTH($E680)+$L680,DAY($E680))-1),"")</f>
        <v/>
      </c>
      <c r="N680" s="6">
        <f>IF($B680&amp;$D680&amp;$E680="","",IF($M680="","入力不足",IF($M680&gt;=TODAY(),"期間内の目安","期限切れの目安")))</f>
        <v/>
      </c>
      <c r="O680" s="6">
        <f>IF($D680="","",IF(SUMPRODUCT(--($D$5:$D$1004=$D680))&gt;1,"重複あり",""))</f>
        <v/>
      </c>
      <c r="P680" s="12"/>
    </row>
    <row r="681" spans="1:16">
      <c r="A681" s="15"/>
      <c r="B681" s="11"/>
      <c r="C681" s="16">
        <f>IF($B681="","",IFERROR(INDEX('製品一覧'!$B$5:$B$54,MATCH($B681,'製品一覧'!$A$5:$A$54,0)),"型番が未登録"))</f>
        <v/>
      </c>
      <c r="D681" s="11"/>
      <c r="E681" s="15"/>
      <c r="F681" s="12"/>
      <c r="G681" s="12"/>
      <c r="H681" s="12"/>
      <c r="I681" s="11"/>
      <c r="J681" s="12"/>
      <c r="K681" s="12"/>
      <c r="L681" s="17">
        <f>IF($B681="","",IFERROR(INDEX('製品一覧'!$C$5:$C$54,MATCH($B681,'製品一覧'!$A$5:$A$54,0)),""))</f>
        <v/>
      </c>
      <c r="M681" s="18">
        <f>IF(AND(ISNUMBER($E681),ISNUMBER($L681),$L681&gt;0),IF(DAY($E681)&gt;DAY(DATE(YEAR($E681),MONTH($E681)+$L681+1,0)),DATE(YEAR($E681),MONTH($E681)+$L681+1,0),DATE(YEAR($E681),MONTH($E681)+$L681,DAY($E681))-1),"")</f>
        <v/>
      </c>
      <c r="N681" s="6">
        <f>IF($B681&amp;$D681&amp;$E681="","",IF($M681="","入力不足",IF($M681&gt;=TODAY(),"期間内の目安","期限切れの目安")))</f>
        <v/>
      </c>
      <c r="O681" s="6">
        <f>IF($D681="","",IF(SUMPRODUCT(--($D$5:$D$1004=$D681))&gt;1,"重複あり",""))</f>
        <v/>
      </c>
      <c r="P681" s="12"/>
    </row>
    <row r="682" spans="1:16">
      <c r="A682" s="15"/>
      <c r="B682" s="11"/>
      <c r="C682" s="16">
        <f>IF($B682="","",IFERROR(INDEX('製品一覧'!$B$5:$B$54,MATCH($B682,'製品一覧'!$A$5:$A$54,0)),"型番が未登録"))</f>
        <v/>
      </c>
      <c r="D682" s="11"/>
      <c r="E682" s="15"/>
      <c r="F682" s="12"/>
      <c r="G682" s="12"/>
      <c r="H682" s="12"/>
      <c r="I682" s="11"/>
      <c r="J682" s="12"/>
      <c r="K682" s="12"/>
      <c r="L682" s="17">
        <f>IF($B682="","",IFERROR(INDEX('製品一覧'!$C$5:$C$54,MATCH($B682,'製品一覧'!$A$5:$A$54,0)),""))</f>
        <v/>
      </c>
      <c r="M682" s="18">
        <f>IF(AND(ISNUMBER($E682),ISNUMBER($L682),$L682&gt;0),IF(DAY($E682)&gt;DAY(DATE(YEAR($E682),MONTH($E682)+$L682+1,0)),DATE(YEAR($E682),MONTH($E682)+$L682+1,0),DATE(YEAR($E682),MONTH($E682)+$L682,DAY($E682))-1),"")</f>
        <v/>
      </c>
      <c r="N682" s="6">
        <f>IF($B682&amp;$D682&amp;$E682="","",IF($M682="","入力不足",IF($M682&gt;=TODAY(),"期間内の目安","期限切れの目安")))</f>
        <v/>
      </c>
      <c r="O682" s="6">
        <f>IF($D682="","",IF(SUMPRODUCT(--($D$5:$D$1004=$D682))&gt;1,"重複あり",""))</f>
        <v/>
      </c>
      <c r="P682" s="12"/>
    </row>
    <row r="683" spans="1:16">
      <c r="A683" s="15"/>
      <c r="B683" s="11"/>
      <c r="C683" s="16">
        <f>IF($B683="","",IFERROR(INDEX('製品一覧'!$B$5:$B$54,MATCH($B683,'製品一覧'!$A$5:$A$54,0)),"型番が未登録"))</f>
        <v/>
      </c>
      <c r="D683" s="11"/>
      <c r="E683" s="15"/>
      <c r="F683" s="12"/>
      <c r="G683" s="12"/>
      <c r="H683" s="12"/>
      <c r="I683" s="11"/>
      <c r="J683" s="12"/>
      <c r="K683" s="12"/>
      <c r="L683" s="17">
        <f>IF($B683="","",IFERROR(INDEX('製品一覧'!$C$5:$C$54,MATCH($B683,'製品一覧'!$A$5:$A$54,0)),""))</f>
        <v/>
      </c>
      <c r="M683" s="18">
        <f>IF(AND(ISNUMBER($E683),ISNUMBER($L683),$L683&gt;0),IF(DAY($E683)&gt;DAY(DATE(YEAR($E683),MONTH($E683)+$L683+1,0)),DATE(YEAR($E683),MONTH($E683)+$L683+1,0),DATE(YEAR($E683),MONTH($E683)+$L683,DAY($E683))-1),"")</f>
        <v/>
      </c>
      <c r="N683" s="6">
        <f>IF($B683&amp;$D683&amp;$E683="","",IF($M683="","入力不足",IF($M683&gt;=TODAY(),"期間内の目安","期限切れの目安")))</f>
        <v/>
      </c>
      <c r="O683" s="6">
        <f>IF($D683="","",IF(SUMPRODUCT(--($D$5:$D$1004=$D683))&gt;1,"重複あり",""))</f>
        <v/>
      </c>
      <c r="P683" s="12"/>
    </row>
    <row r="684" spans="1:16">
      <c r="A684" s="15"/>
      <c r="B684" s="11"/>
      <c r="C684" s="16">
        <f>IF($B684="","",IFERROR(INDEX('製品一覧'!$B$5:$B$54,MATCH($B684,'製品一覧'!$A$5:$A$54,0)),"型番が未登録"))</f>
        <v/>
      </c>
      <c r="D684" s="11"/>
      <c r="E684" s="15"/>
      <c r="F684" s="12"/>
      <c r="G684" s="12"/>
      <c r="H684" s="12"/>
      <c r="I684" s="11"/>
      <c r="J684" s="12"/>
      <c r="K684" s="12"/>
      <c r="L684" s="17">
        <f>IF($B684="","",IFERROR(INDEX('製品一覧'!$C$5:$C$54,MATCH($B684,'製品一覧'!$A$5:$A$54,0)),""))</f>
        <v/>
      </c>
      <c r="M684" s="18">
        <f>IF(AND(ISNUMBER($E684),ISNUMBER($L684),$L684&gt;0),IF(DAY($E684)&gt;DAY(DATE(YEAR($E684),MONTH($E684)+$L684+1,0)),DATE(YEAR($E684),MONTH($E684)+$L684+1,0),DATE(YEAR($E684),MONTH($E684)+$L684,DAY($E684))-1),"")</f>
        <v/>
      </c>
      <c r="N684" s="6">
        <f>IF($B684&amp;$D684&amp;$E684="","",IF($M684="","入力不足",IF($M684&gt;=TODAY(),"期間内の目安","期限切れの目安")))</f>
        <v/>
      </c>
      <c r="O684" s="6">
        <f>IF($D684="","",IF(SUMPRODUCT(--($D$5:$D$1004=$D684))&gt;1,"重複あり",""))</f>
        <v/>
      </c>
      <c r="P684" s="12"/>
    </row>
    <row r="685" spans="1:16">
      <c r="A685" s="15"/>
      <c r="B685" s="11"/>
      <c r="C685" s="16">
        <f>IF($B685="","",IFERROR(INDEX('製品一覧'!$B$5:$B$54,MATCH($B685,'製品一覧'!$A$5:$A$54,0)),"型番が未登録"))</f>
        <v/>
      </c>
      <c r="D685" s="11"/>
      <c r="E685" s="15"/>
      <c r="F685" s="12"/>
      <c r="G685" s="12"/>
      <c r="H685" s="12"/>
      <c r="I685" s="11"/>
      <c r="J685" s="12"/>
      <c r="K685" s="12"/>
      <c r="L685" s="17">
        <f>IF($B685="","",IFERROR(INDEX('製品一覧'!$C$5:$C$54,MATCH($B685,'製品一覧'!$A$5:$A$54,0)),""))</f>
        <v/>
      </c>
      <c r="M685" s="18">
        <f>IF(AND(ISNUMBER($E685),ISNUMBER($L685),$L685&gt;0),IF(DAY($E685)&gt;DAY(DATE(YEAR($E685),MONTH($E685)+$L685+1,0)),DATE(YEAR($E685),MONTH($E685)+$L685+1,0),DATE(YEAR($E685),MONTH($E685)+$L685,DAY($E685))-1),"")</f>
        <v/>
      </c>
      <c r="N685" s="6">
        <f>IF($B685&amp;$D685&amp;$E685="","",IF($M685="","入力不足",IF($M685&gt;=TODAY(),"期間内の目安","期限切れの目安")))</f>
        <v/>
      </c>
      <c r="O685" s="6">
        <f>IF($D685="","",IF(SUMPRODUCT(--($D$5:$D$1004=$D685))&gt;1,"重複あり",""))</f>
        <v/>
      </c>
      <c r="P685" s="12"/>
    </row>
    <row r="686" spans="1:16">
      <c r="A686" s="15"/>
      <c r="B686" s="11"/>
      <c r="C686" s="16">
        <f>IF($B686="","",IFERROR(INDEX('製品一覧'!$B$5:$B$54,MATCH($B686,'製品一覧'!$A$5:$A$54,0)),"型番が未登録"))</f>
        <v/>
      </c>
      <c r="D686" s="11"/>
      <c r="E686" s="15"/>
      <c r="F686" s="12"/>
      <c r="G686" s="12"/>
      <c r="H686" s="12"/>
      <c r="I686" s="11"/>
      <c r="J686" s="12"/>
      <c r="K686" s="12"/>
      <c r="L686" s="17">
        <f>IF($B686="","",IFERROR(INDEX('製品一覧'!$C$5:$C$54,MATCH($B686,'製品一覧'!$A$5:$A$54,0)),""))</f>
        <v/>
      </c>
      <c r="M686" s="18">
        <f>IF(AND(ISNUMBER($E686),ISNUMBER($L686),$L686&gt;0),IF(DAY($E686)&gt;DAY(DATE(YEAR($E686),MONTH($E686)+$L686+1,0)),DATE(YEAR($E686),MONTH($E686)+$L686+1,0),DATE(YEAR($E686),MONTH($E686)+$L686,DAY($E686))-1),"")</f>
        <v/>
      </c>
      <c r="N686" s="6">
        <f>IF($B686&amp;$D686&amp;$E686="","",IF($M686="","入力不足",IF($M686&gt;=TODAY(),"期間内の目安","期限切れの目安")))</f>
        <v/>
      </c>
      <c r="O686" s="6">
        <f>IF($D686="","",IF(SUMPRODUCT(--($D$5:$D$1004=$D686))&gt;1,"重複あり",""))</f>
        <v/>
      </c>
      <c r="P686" s="12"/>
    </row>
    <row r="687" spans="1:16">
      <c r="A687" s="15"/>
      <c r="B687" s="11"/>
      <c r="C687" s="16">
        <f>IF($B687="","",IFERROR(INDEX('製品一覧'!$B$5:$B$54,MATCH($B687,'製品一覧'!$A$5:$A$54,0)),"型番が未登録"))</f>
        <v/>
      </c>
      <c r="D687" s="11"/>
      <c r="E687" s="15"/>
      <c r="F687" s="12"/>
      <c r="G687" s="12"/>
      <c r="H687" s="12"/>
      <c r="I687" s="11"/>
      <c r="J687" s="12"/>
      <c r="K687" s="12"/>
      <c r="L687" s="17">
        <f>IF($B687="","",IFERROR(INDEX('製品一覧'!$C$5:$C$54,MATCH($B687,'製品一覧'!$A$5:$A$54,0)),""))</f>
        <v/>
      </c>
      <c r="M687" s="18">
        <f>IF(AND(ISNUMBER($E687),ISNUMBER($L687),$L687&gt;0),IF(DAY($E687)&gt;DAY(DATE(YEAR($E687),MONTH($E687)+$L687+1,0)),DATE(YEAR($E687),MONTH($E687)+$L687+1,0),DATE(YEAR($E687),MONTH($E687)+$L687,DAY($E687))-1),"")</f>
        <v/>
      </c>
      <c r="N687" s="6">
        <f>IF($B687&amp;$D687&amp;$E687="","",IF($M687="","入力不足",IF($M687&gt;=TODAY(),"期間内の目安","期限切れの目安")))</f>
        <v/>
      </c>
      <c r="O687" s="6">
        <f>IF($D687="","",IF(SUMPRODUCT(--($D$5:$D$1004=$D687))&gt;1,"重複あり",""))</f>
        <v/>
      </c>
      <c r="P687" s="12"/>
    </row>
    <row r="688" spans="1:16">
      <c r="A688" s="15"/>
      <c r="B688" s="11"/>
      <c r="C688" s="16">
        <f>IF($B688="","",IFERROR(INDEX('製品一覧'!$B$5:$B$54,MATCH($B688,'製品一覧'!$A$5:$A$54,0)),"型番が未登録"))</f>
        <v/>
      </c>
      <c r="D688" s="11"/>
      <c r="E688" s="15"/>
      <c r="F688" s="12"/>
      <c r="G688" s="12"/>
      <c r="H688" s="12"/>
      <c r="I688" s="11"/>
      <c r="J688" s="12"/>
      <c r="K688" s="12"/>
      <c r="L688" s="17">
        <f>IF($B688="","",IFERROR(INDEX('製品一覧'!$C$5:$C$54,MATCH($B688,'製品一覧'!$A$5:$A$54,0)),""))</f>
        <v/>
      </c>
      <c r="M688" s="18">
        <f>IF(AND(ISNUMBER($E688),ISNUMBER($L688),$L688&gt;0),IF(DAY($E688)&gt;DAY(DATE(YEAR($E688),MONTH($E688)+$L688+1,0)),DATE(YEAR($E688),MONTH($E688)+$L688+1,0),DATE(YEAR($E688),MONTH($E688)+$L688,DAY($E688))-1),"")</f>
        <v/>
      </c>
      <c r="N688" s="6">
        <f>IF($B688&amp;$D688&amp;$E688="","",IF($M688="","入力不足",IF($M688&gt;=TODAY(),"期間内の目安","期限切れの目安")))</f>
        <v/>
      </c>
      <c r="O688" s="6">
        <f>IF($D688="","",IF(SUMPRODUCT(--($D$5:$D$1004=$D688))&gt;1,"重複あり",""))</f>
        <v/>
      </c>
      <c r="P688" s="12"/>
    </row>
    <row r="689" spans="1:16">
      <c r="A689" s="15"/>
      <c r="B689" s="11"/>
      <c r="C689" s="16">
        <f>IF($B689="","",IFERROR(INDEX('製品一覧'!$B$5:$B$54,MATCH($B689,'製品一覧'!$A$5:$A$54,0)),"型番が未登録"))</f>
        <v/>
      </c>
      <c r="D689" s="11"/>
      <c r="E689" s="15"/>
      <c r="F689" s="12"/>
      <c r="G689" s="12"/>
      <c r="H689" s="12"/>
      <c r="I689" s="11"/>
      <c r="J689" s="12"/>
      <c r="K689" s="12"/>
      <c r="L689" s="17">
        <f>IF($B689="","",IFERROR(INDEX('製品一覧'!$C$5:$C$54,MATCH($B689,'製品一覧'!$A$5:$A$54,0)),""))</f>
        <v/>
      </c>
      <c r="M689" s="18">
        <f>IF(AND(ISNUMBER($E689),ISNUMBER($L689),$L689&gt;0),IF(DAY($E689)&gt;DAY(DATE(YEAR($E689),MONTH($E689)+$L689+1,0)),DATE(YEAR($E689),MONTH($E689)+$L689+1,0),DATE(YEAR($E689),MONTH($E689)+$L689,DAY($E689))-1),"")</f>
        <v/>
      </c>
      <c r="N689" s="6">
        <f>IF($B689&amp;$D689&amp;$E689="","",IF($M689="","入力不足",IF($M689&gt;=TODAY(),"期間内の目安","期限切れの目安")))</f>
        <v/>
      </c>
      <c r="O689" s="6">
        <f>IF($D689="","",IF(SUMPRODUCT(--($D$5:$D$1004=$D689))&gt;1,"重複あり",""))</f>
        <v/>
      </c>
      <c r="P689" s="12"/>
    </row>
    <row r="690" spans="1:16">
      <c r="A690" s="15"/>
      <c r="B690" s="11"/>
      <c r="C690" s="16">
        <f>IF($B690="","",IFERROR(INDEX('製品一覧'!$B$5:$B$54,MATCH($B690,'製品一覧'!$A$5:$A$54,0)),"型番が未登録"))</f>
        <v/>
      </c>
      <c r="D690" s="11"/>
      <c r="E690" s="15"/>
      <c r="F690" s="12"/>
      <c r="G690" s="12"/>
      <c r="H690" s="12"/>
      <c r="I690" s="11"/>
      <c r="J690" s="12"/>
      <c r="K690" s="12"/>
      <c r="L690" s="17">
        <f>IF($B690="","",IFERROR(INDEX('製品一覧'!$C$5:$C$54,MATCH($B690,'製品一覧'!$A$5:$A$54,0)),""))</f>
        <v/>
      </c>
      <c r="M690" s="18">
        <f>IF(AND(ISNUMBER($E690),ISNUMBER($L690),$L690&gt;0),IF(DAY($E690)&gt;DAY(DATE(YEAR($E690),MONTH($E690)+$L690+1,0)),DATE(YEAR($E690),MONTH($E690)+$L690+1,0),DATE(YEAR($E690),MONTH($E690)+$L690,DAY($E690))-1),"")</f>
        <v/>
      </c>
      <c r="N690" s="6">
        <f>IF($B690&amp;$D690&amp;$E690="","",IF($M690="","入力不足",IF($M690&gt;=TODAY(),"期間内の目安","期限切れの目安")))</f>
        <v/>
      </c>
      <c r="O690" s="6">
        <f>IF($D690="","",IF(SUMPRODUCT(--($D$5:$D$1004=$D690))&gt;1,"重複あり",""))</f>
        <v/>
      </c>
      <c r="P690" s="12"/>
    </row>
    <row r="691" spans="1:16">
      <c r="A691" s="15"/>
      <c r="B691" s="11"/>
      <c r="C691" s="16">
        <f>IF($B691="","",IFERROR(INDEX('製品一覧'!$B$5:$B$54,MATCH($B691,'製品一覧'!$A$5:$A$54,0)),"型番が未登録"))</f>
        <v/>
      </c>
      <c r="D691" s="11"/>
      <c r="E691" s="15"/>
      <c r="F691" s="12"/>
      <c r="G691" s="12"/>
      <c r="H691" s="12"/>
      <c r="I691" s="11"/>
      <c r="J691" s="12"/>
      <c r="K691" s="12"/>
      <c r="L691" s="17">
        <f>IF($B691="","",IFERROR(INDEX('製品一覧'!$C$5:$C$54,MATCH($B691,'製品一覧'!$A$5:$A$54,0)),""))</f>
        <v/>
      </c>
      <c r="M691" s="18">
        <f>IF(AND(ISNUMBER($E691),ISNUMBER($L691),$L691&gt;0),IF(DAY($E691)&gt;DAY(DATE(YEAR($E691),MONTH($E691)+$L691+1,0)),DATE(YEAR($E691),MONTH($E691)+$L691+1,0),DATE(YEAR($E691),MONTH($E691)+$L691,DAY($E691))-1),"")</f>
        <v/>
      </c>
      <c r="N691" s="6">
        <f>IF($B691&amp;$D691&amp;$E691="","",IF($M691="","入力不足",IF($M691&gt;=TODAY(),"期間内の目安","期限切れの目安")))</f>
        <v/>
      </c>
      <c r="O691" s="6">
        <f>IF($D691="","",IF(SUMPRODUCT(--($D$5:$D$1004=$D691))&gt;1,"重複あり",""))</f>
        <v/>
      </c>
      <c r="P691" s="12"/>
    </row>
    <row r="692" spans="1:16">
      <c r="A692" s="15"/>
      <c r="B692" s="11"/>
      <c r="C692" s="16">
        <f>IF($B692="","",IFERROR(INDEX('製品一覧'!$B$5:$B$54,MATCH($B692,'製品一覧'!$A$5:$A$54,0)),"型番が未登録"))</f>
        <v/>
      </c>
      <c r="D692" s="11"/>
      <c r="E692" s="15"/>
      <c r="F692" s="12"/>
      <c r="G692" s="12"/>
      <c r="H692" s="12"/>
      <c r="I692" s="11"/>
      <c r="J692" s="12"/>
      <c r="K692" s="12"/>
      <c r="L692" s="17">
        <f>IF($B692="","",IFERROR(INDEX('製品一覧'!$C$5:$C$54,MATCH($B692,'製品一覧'!$A$5:$A$54,0)),""))</f>
        <v/>
      </c>
      <c r="M692" s="18">
        <f>IF(AND(ISNUMBER($E692),ISNUMBER($L692),$L692&gt;0),IF(DAY($E692)&gt;DAY(DATE(YEAR($E692),MONTH($E692)+$L692+1,0)),DATE(YEAR($E692),MONTH($E692)+$L692+1,0),DATE(YEAR($E692),MONTH($E692)+$L692,DAY($E692))-1),"")</f>
        <v/>
      </c>
      <c r="N692" s="6">
        <f>IF($B692&amp;$D692&amp;$E692="","",IF($M692="","入力不足",IF($M692&gt;=TODAY(),"期間内の目安","期限切れの目安")))</f>
        <v/>
      </c>
      <c r="O692" s="6">
        <f>IF($D692="","",IF(SUMPRODUCT(--($D$5:$D$1004=$D692))&gt;1,"重複あり",""))</f>
        <v/>
      </c>
      <c r="P692" s="12"/>
    </row>
    <row r="693" spans="1:16">
      <c r="A693" s="15"/>
      <c r="B693" s="11"/>
      <c r="C693" s="16">
        <f>IF($B693="","",IFERROR(INDEX('製品一覧'!$B$5:$B$54,MATCH($B693,'製品一覧'!$A$5:$A$54,0)),"型番が未登録"))</f>
        <v/>
      </c>
      <c r="D693" s="11"/>
      <c r="E693" s="15"/>
      <c r="F693" s="12"/>
      <c r="G693" s="12"/>
      <c r="H693" s="12"/>
      <c r="I693" s="11"/>
      <c r="J693" s="12"/>
      <c r="K693" s="12"/>
      <c r="L693" s="17">
        <f>IF($B693="","",IFERROR(INDEX('製品一覧'!$C$5:$C$54,MATCH($B693,'製品一覧'!$A$5:$A$54,0)),""))</f>
        <v/>
      </c>
      <c r="M693" s="18">
        <f>IF(AND(ISNUMBER($E693),ISNUMBER($L693),$L693&gt;0),IF(DAY($E693)&gt;DAY(DATE(YEAR($E693),MONTH($E693)+$L693+1,0)),DATE(YEAR($E693),MONTH($E693)+$L693+1,0),DATE(YEAR($E693),MONTH($E693)+$L693,DAY($E693))-1),"")</f>
        <v/>
      </c>
      <c r="N693" s="6">
        <f>IF($B693&amp;$D693&amp;$E693="","",IF($M693="","入力不足",IF($M693&gt;=TODAY(),"期間内の目安","期限切れの目安")))</f>
        <v/>
      </c>
      <c r="O693" s="6">
        <f>IF($D693="","",IF(SUMPRODUCT(--($D$5:$D$1004=$D693))&gt;1,"重複あり",""))</f>
        <v/>
      </c>
      <c r="P693" s="12"/>
    </row>
    <row r="694" spans="1:16">
      <c r="A694" s="15"/>
      <c r="B694" s="11"/>
      <c r="C694" s="16">
        <f>IF($B694="","",IFERROR(INDEX('製品一覧'!$B$5:$B$54,MATCH($B694,'製品一覧'!$A$5:$A$54,0)),"型番が未登録"))</f>
        <v/>
      </c>
      <c r="D694" s="11"/>
      <c r="E694" s="15"/>
      <c r="F694" s="12"/>
      <c r="G694" s="12"/>
      <c r="H694" s="12"/>
      <c r="I694" s="11"/>
      <c r="J694" s="12"/>
      <c r="K694" s="12"/>
      <c r="L694" s="17">
        <f>IF($B694="","",IFERROR(INDEX('製品一覧'!$C$5:$C$54,MATCH($B694,'製品一覧'!$A$5:$A$54,0)),""))</f>
        <v/>
      </c>
      <c r="M694" s="18">
        <f>IF(AND(ISNUMBER($E694),ISNUMBER($L694),$L694&gt;0),IF(DAY($E694)&gt;DAY(DATE(YEAR($E694),MONTH($E694)+$L694+1,0)),DATE(YEAR($E694),MONTH($E694)+$L694+1,0),DATE(YEAR($E694),MONTH($E694)+$L694,DAY($E694))-1),"")</f>
        <v/>
      </c>
      <c r="N694" s="6">
        <f>IF($B694&amp;$D694&amp;$E694="","",IF($M694="","入力不足",IF($M694&gt;=TODAY(),"期間内の目安","期限切れの目安")))</f>
        <v/>
      </c>
      <c r="O694" s="6">
        <f>IF($D694="","",IF(SUMPRODUCT(--($D$5:$D$1004=$D694))&gt;1,"重複あり",""))</f>
        <v/>
      </c>
      <c r="P694" s="12"/>
    </row>
    <row r="695" spans="1:16">
      <c r="A695" s="15"/>
      <c r="B695" s="11"/>
      <c r="C695" s="16">
        <f>IF($B695="","",IFERROR(INDEX('製品一覧'!$B$5:$B$54,MATCH($B695,'製品一覧'!$A$5:$A$54,0)),"型番が未登録"))</f>
        <v/>
      </c>
      <c r="D695" s="11"/>
      <c r="E695" s="15"/>
      <c r="F695" s="12"/>
      <c r="G695" s="12"/>
      <c r="H695" s="12"/>
      <c r="I695" s="11"/>
      <c r="J695" s="12"/>
      <c r="K695" s="12"/>
      <c r="L695" s="17">
        <f>IF($B695="","",IFERROR(INDEX('製品一覧'!$C$5:$C$54,MATCH($B695,'製品一覧'!$A$5:$A$54,0)),""))</f>
        <v/>
      </c>
      <c r="M695" s="18">
        <f>IF(AND(ISNUMBER($E695),ISNUMBER($L695),$L695&gt;0),IF(DAY($E695)&gt;DAY(DATE(YEAR($E695),MONTH($E695)+$L695+1,0)),DATE(YEAR($E695),MONTH($E695)+$L695+1,0),DATE(YEAR($E695),MONTH($E695)+$L695,DAY($E695))-1),"")</f>
        <v/>
      </c>
      <c r="N695" s="6">
        <f>IF($B695&amp;$D695&amp;$E695="","",IF($M695="","入力不足",IF($M695&gt;=TODAY(),"期間内の目安","期限切れの目安")))</f>
        <v/>
      </c>
      <c r="O695" s="6">
        <f>IF($D695="","",IF(SUMPRODUCT(--($D$5:$D$1004=$D695))&gt;1,"重複あり",""))</f>
        <v/>
      </c>
      <c r="P695" s="12"/>
    </row>
    <row r="696" spans="1:16">
      <c r="A696" s="15"/>
      <c r="B696" s="11"/>
      <c r="C696" s="16">
        <f>IF($B696="","",IFERROR(INDEX('製品一覧'!$B$5:$B$54,MATCH($B696,'製品一覧'!$A$5:$A$54,0)),"型番が未登録"))</f>
        <v/>
      </c>
      <c r="D696" s="11"/>
      <c r="E696" s="15"/>
      <c r="F696" s="12"/>
      <c r="G696" s="12"/>
      <c r="H696" s="12"/>
      <c r="I696" s="11"/>
      <c r="J696" s="12"/>
      <c r="K696" s="12"/>
      <c r="L696" s="17">
        <f>IF($B696="","",IFERROR(INDEX('製品一覧'!$C$5:$C$54,MATCH($B696,'製品一覧'!$A$5:$A$54,0)),""))</f>
        <v/>
      </c>
      <c r="M696" s="18">
        <f>IF(AND(ISNUMBER($E696),ISNUMBER($L696),$L696&gt;0),IF(DAY($E696)&gt;DAY(DATE(YEAR($E696),MONTH($E696)+$L696+1,0)),DATE(YEAR($E696),MONTH($E696)+$L696+1,0),DATE(YEAR($E696),MONTH($E696)+$L696,DAY($E696))-1),"")</f>
        <v/>
      </c>
      <c r="N696" s="6">
        <f>IF($B696&amp;$D696&amp;$E696="","",IF($M696="","入力不足",IF($M696&gt;=TODAY(),"期間内の目安","期限切れの目安")))</f>
        <v/>
      </c>
      <c r="O696" s="6">
        <f>IF($D696="","",IF(SUMPRODUCT(--($D$5:$D$1004=$D696))&gt;1,"重複あり",""))</f>
        <v/>
      </c>
      <c r="P696" s="12"/>
    </row>
    <row r="697" spans="1:16">
      <c r="A697" s="15"/>
      <c r="B697" s="11"/>
      <c r="C697" s="16">
        <f>IF($B697="","",IFERROR(INDEX('製品一覧'!$B$5:$B$54,MATCH($B697,'製品一覧'!$A$5:$A$54,0)),"型番が未登録"))</f>
        <v/>
      </c>
      <c r="D697" s="11"/>
      <c r="E697" s="15"/>
      <c r="F697" s="12"/>
      <c r="G697" s="12"/>
      <c r="H697" s="12"/>
      <c r="I697" s="11"/>
      <c r="J697" s="12"/>
      <c r="K697" s="12"/>
      <c r="L697" s="17">
        <f>IF($B697="","",IFERROR(INDEX('製品一覧'!$C$5:$C$54,MATCH($B697,'製品一覧'!$A$5:$A$54,0)),""))</f>
        <v/>
      </c>
      <c r="M697" s="18">
        <f>IF(AND(ISNUMBER($E697),ISNUMBER($L697),$L697&gt;0),IF(DAY($E697)&gt;DAY(DATE(YEAR($E697),MONTH($E697)+$L697+1,0)),DATE(YEAR($E697),MONTH($E697)+$L697+1,0),DATE(YEAR($E697),MONTH($E697)+$L697,DAY($E697))-1),"")</f>
        <v/>
      </c>
      <c r="N697" s="6">
        <f>IF($B697&amp;$D697&amp;$E697="","",IF($M697="","入力不足",IF($M697&gt;=TODAY(),"期間内の目安","期限切れの目安")))</f>
        <v/>
      </c>
      <c r="O697" s="6">
        <f>IF($D697="","",IF(SUMPRODUCT(--($D$5:$D$1004=$D697))&gt;1,"重複あり",""))</f>
        <v/>
      </c>
      <c r="P697" s="12"/>
    </row>
    <row r="698" spans="1:16">
      <c r="A698" s="15"/>
      <c r="B698" s="11"/>
      <c r="C698" s="16">
        <f>IF($B698="","",IFERROR(INDEX('製品一覧'!$B$5:$B$54,MATCH($B698,'製品一覧'!$A$5:$A$54,0)),"型番が未登録"))</f>
        <v/>
      </c>
      <c r="D698" s="11"/>
      <c r="E698" s="15"/>
      <c r="F698" s="12"/>
      <c r="G698" s="12"/>
      <c r="H698" s="12"/>
      <c r="I698" s="11"/>
      <c r="J698" s="12"/>
      <c r="K698" s="12"/>
      <c r="L698" s="17">
        <f>IF($B698="","",IFERROR(INDEX('製品一覧'!$C$5:$C$54,MATCH($B698,'製品一覧'!$A$5:$A$54,0)),""))</f>
        <v/>
      </c>
      <c r="M698" s="18">
        <f>IF(AND(ISNUMBER($E698),ISNUMBER($L698),$L698&gt;0),IF(DAY($E698)&gt;DAY(DATE(YEAR($E698),MONTH($E698)+$L698+1,0)),DATE(YEAR($E698),MONTH($E698)+$L698+1,0),DATE(YEAR($E698),MONTH($E698)+$L698,DAY($E698))-1),"")</f>
        <v/>
      </c>
      <c r="N698" s="6">
        <f>IF($B698&amp;$D698&amp;$E698="","",IF($M698="","入力不足",IF($M698&gt;=TODAY(),"期間内の目安","期限切れの目安")))</f>
        <v/>
      </c>
      <c r="O698" s="6">
        <f>IF($D698="","",IF(SUMPRODUCT(--($D$5:$D$1004=$D698))&gt;1,"重複あり",""))</f>
        <v/>
      </c>
      <c r="P698" s="12"/>
    </row>
    <row r="699" spans="1:16">
      <c r="A699" s="15"/>
      <c r="B699" s="11"/>
      <c r="C699" s="16">
        <f>IF($B699="","",IFERROR(INDEX('製品一覧'!$B$5:$B$54,MATCH($B699,'製品一覧'!$A$5:$A$54,0)),"型番が未登録"))</f>
        <v/>
      </c>
      <c r="D699" s="11"/>
      <c r="E699" s="15"/>
      <c r="F699" s="12"/>
      <c r="G699" s="12"/>
      <c r="H699" s="12"/>
      <c r="I699" s="11"/>
      <c r="J699" s="12"/>
      <c r="K699" s="12"/>
      <c r="L699" s="17">
        <f>IF($B699="","",IFERROR(INDEX('製品一覧'!$C$5:$C$54,MATCH($B699,'製品一覧'!$A$5:$A$54,0)),""))</f>
        <v/>
      </c>
      <c r="M699" s="18">
        <f>IF(AND(ISNUMBER($E699),ISNUMBER($L699),$L699&gt;0),IF(DAY($E699)&gt;DAY(DATE(YEAR($E699),MONTH($E699)+$L699+1,0)),DATE(YEAR($E699),MONTH($E699)+$L699+1,0),DATE(YEAR($E699),MONTH($E699)+$L699,DAY($E699))-1),"")</f>
        <v/>
      </c>
      <c r="N699" s="6">
        <f>IF($B699&amp;$D699&amp;$E699="","",IF($M699="","入力不足",IF($M699&gt;=TODAY(),"期間内の目安","期限切れの目安")))</f>
        <v/>
      </c>
      <c r="O699" s="6">
        <f>IF($D699="","",IF(SUMPRODUCT(--($D$5:$D$1004=$D699))&gt;1,"重複あり",""))</f>
        <v/>
      </c>
      <c r="P699" s="12"/>
    </row>
    <row r="700" spans="1:16">
      <c r="A700" s="15"/>
      <c r="B700" s="11"/>
      <c r="C700" s="16">
        <f>IF($B700="","",IFERROR(INDEX('製品一覧'!$B$5:$B$54,MATCH($B700,'製品一覧'!$A$5:$A$54,0)),"型番が未登録"))</f>
        <v/>
      </c>
      <c r="D700" s="11"/>
      <c r="E700" s="15"/>
      <c r="F700" s="12"/>
      <c r="G700" s="12"/>
      <c r="H700" s="12"/>
      <c r="I700" s="11"/>
      <c r="J700" s="12"/>
      <c r="K700" s="12"/>
      <c r="L700" s="17">
        <f>IF($B700="","",IFERROR(INDEX('製品一覧'!$C$5:$C$54,MATCH($B700,'製品一覧'!$A$5:$A$54,0)),""))</f>
        <v/>
      </c>
      <c r="M700" s="18">
        <f>IF(AND(ISNUMBER($E700),ISNUMBER($L700),$L700&gt;0),IF(DAY($E700)&gt;DAY(DATE(YEAR($E700),MONTH($E700)+$L700+1,0)),DATE(YEAR($E700),MONTH($E700)+$L700+1,0),DATE(YEAR($E700),MONTH($E700)+$L700,DAY($E700))-1),"")</f>
        <v/>
      </c>
      <c r="N700" s="6">
        <f>IF($B700&amp;$D700&amp;$E700="","",IF($M700="","入力不足",IF($M700&gt;=TODAY(),"期間内の目安","期限切れの目安")))</f>
        <v/>
      </c>
      <c r="O700" s="6">
        <f>IF($D700="","",IF(SUMPRODUCT(--($D$5:$D$1004=$D700))&gt;1,"重複あり",""))</f>
        <v/>
      </c>
      <c r="P700" s="12"/>
    </row>
    <row r="701" spans="1:16">
      <c r="A701" s="15"/>
      <c r="B701" s="11"/>
      <c r="C701" s="16">
        <f>IF($B701="","",IFERROR(INDEX('製品一覧'!$B$5:$B$54,MATCH($B701,'製品一覧'!$A$5:$A$54,0)),"型番が未登録"))</f>
        <v/>
      </c>
      <c r="D701" s="11"/>
      <c r="E701" s="15"/>
      <c r="F701" s="12"/>
      <c r="G701" s="12"/>
      <c r="H701" s="12"/>
      <c r="I701" s="11"/>
      <c r="J701" s="12"/>
      <c r="K701" s="12"/>
      <c r="L701" s="17">
        <f>IF($B701="","",IFERROR(INDEX('製品一覧'!$C$5:$C$54,MATCH($B701,'製品一覧'!$A$5:$A$54,0)),""))</f>
        <v/>
      </c>
      <c r="M701" s="18">
        <f>IF(AND(ISNUMBER($E701),ISNUMBER($L701),$L701&gt;0),IF(DAY($E701)&gt;DAY(DATE(YEAR($E701),MONTH($E701)+$L701+1,0)),DATE(YEAR($E701),MONTH($E701)+$L701+1,0),DATE(YEAR($E701),MONTH($E701)+$L701,DAY($E701))-1),"")</f>
        <v/>
      </c>
      <c r="N701" s="6">
        <f>IF($B701&amp;$D701&amp;$E701="","",IF($M701="","入力不足",IF($M701&gt;=TODAY(),"期間内の目安","期限切れの目安")))</f>
        <v/>
      </c>
      <c r="O701" s="6">
        <f>IF($D701="","",IF(SUMPRODUCT(--($D$5:$D$1004=$D701))&gt;1,"重複あり",""))</f>
        <v/>
      </c>
      <c r="P701" s="12"/>
    </row>
    <row r="702" spans="1:16">
      <c r="A702" s="15"/>
      <c r="B702" s="11"/>
      <c r="C702" s="16">
        <f>IF($B702="","",IFERROR(INDEX('製品一覧'!$B$5:$B$54,MATCH($B702,'製品一覧'!$A$5:$A$54,0)),"型番が未登録"))</f>
        <v/>
      </c>
      <c r="D702" s="11"/>
      <c r="E702" s="15"/>
      <c r="F702" s="12"/>
      <c r="G702" s="12"/>
      <c r="H702" s="12"/>
      <c r="I702" s="11"/>
      <c r="J702" s="12"/>
      <c r="K702" s="12"/>
      <c r="L702" s="17">
        <f>IF($B702="","",IFERROR(INDEX('製品一覧'!$C$5:$C$54,MATCH($B702,'製品一覧'!$A$5:$A$54,0)),""))</f>
        <v/>
      </c>
      <c r="M702" s="18">
        <f>IF(AND(ISNUMBER($E702),ISNUMBER($L702),$L702&gt;0),IF(DAY($E702)&gt;DAY(DATE(YEAR($E702),MONTH($E702)+$L702+1,0)),DATE(YEAR($E702),MONTH($E702)+$L702+1,0),DATE(YEAR($E702),MONTH($E702)+$L702,DAY($E702))-1),"")</f>
        <v/>
      </c>
      <c r="N702" s="6">
        <f>IF($B702&amp;$D702&amp;$E702="","",IF($M702="","入力不足",IF($M702&gt;=TODAY(),"期間内の目安","期限切れの目安")))</f>
        <v/>
      </c>
      <c r="O702" s="6">
        <f>IF($D702="","",IF(SUMPRODUCT(--($D$5:$D$1004=$D702))&gt;1,"重複あり",""))</f>
        <v/>
      </c>
      <c r="P702" s="12"/>
    </row>
    <row r="703" spans="1:16">
      <c r="A703" s="15"/>
      <c r="B703" s="11"/>
      <c r="C703" s="16">
        <f>IF($B703="","",IFERROR(INDEX('製品一覧'!$B$5:$B$54,MATCH($B703,'製品一覧'!$A$5:$A$54,0)),"型番が未登録"))</f>
        <v/>
      </c>
      <c r="D703" s="11"/>
      <c r="E703" s="15"/>
      <c r="F703" s="12"/>
      <c r="G703" s="12"/>
      <c r="H703" s="12"/>
      <c r="I703" s="11"/>
      <c r="J703" s="12"/>
      <c r="K703" s="12"/>
      <c r="L703" s="17">
        <f>IF($B703="","",IFERROR(INDEX('製品一覧'!$C$5:$C$54,MATCH($B703,'製品一覧'!$A$5:$A$54,0)),""))</f>
        <v/>
      </c>
      <c r="M703" s="18">
        <f>IF(AND(ISNUMBER($E703),ISNUMBER($L703),$L703&gt;0),IF(DAY($E703)&gt;DAY(DATE(YEAR($E703),MONTH($E703)+$L703+1,0)),DATE(YEAR($E703),MONTH($E703)+$L703+1,0),DATE(YEAR($E703),MONTH($E703)+$L703,DAY($E703))-1),"")</f>
        <v/>
      </c>
      <c r="N703" s="6">
        <f>IF($B703&amp;$D703&amp;$E703="","",IF($M703="","入力不足",IF($M703&gt;=TODAY(),"期間内の目安","期限切れの目安")))</f>
        <v/>
      </c>
      <c r="O703" s="6">
        <f>IF($D703="","",IF(SUMPRODUCT(--($D$5:$D$1004=$D703))&gt;1,"重複あり",""))</f>
        <v/>
      </c>
      <c r="P703" s="12"/>
    </row>
    <row r="704" spans="1:16">
      <c r="A704" s="15"/>
      <c r="B704" s="11"/>
      <c r="C704" s="16">
        <f>IF($B704="","",IFERROR(INDEX('製品一覧'!$B$5:$B$54,MATCH($B704,'製品一覧'!$A$5:$A$54,0)),"型番が未登録"))</f>
        <v/>
      </c>
      <c r="D704" s="11"/>
      <c r="E704" s="15"/>
      <c r="F704" s="12"/>
      <c r="G704" s="12"/>
      <c r="H704" s="12"/>
      <c r="I704" s="11"/>
      <c r="J704" s="12"/>
      <c r="K704" s="12"/>
      <c r="L704" s="17">
        <f>IF($B704="","",IFERROR(INDEX('製品一覧'!$C$5:$C$54,MATCH($B704,'製品一覧'!$A$5:$A$54,0)),""))</f>
        <v/>
      </c>
      <c r="M704" s="18">
        <f>IF(AND(ISNUMBER($E704),ISNUMBER($L704),$L704&gt;0),IF(DAY($E704)&gt;DAY(DATE(YEAR($E704),MONTH($E704)+$L704+1,0)),DATE(YEAR($E704),MONTH($E704)+$L704+1,0),DATE(YEAR($E704),MONTH($E704)+$L704,DAY($E704))-1),"")</f>
        <v/>
      </c>
      <c r="N704" s="6">
        <f>IF($B704&amp;$D704&amp;$E704="","",IF($M704="","入力不足",IF($M704&gt;=TODAY(),"期間内の目安","期限切れの目安")))</f>
        <v/>
      </c>
      <c r="O704" s="6">
        <f>IF($D704="","",IF(SUMPRODUCT(--($D$5:$D$1004=$D704))&gt;1,"重複あり",""))</f>
        <v/>
      </c>
      <c r="P704" s="12"/>
    </row>
    <row r="705" spans="1:16">
      <c r="A705" s="15"/>
      <c r="B705" s="11"/>
      <c r="C705" s="16">
        <f>IF($B705="","",IFERROR(INDEX('製品一覧'!$B$5:$B$54,MATCH($B705,'製品一覧'!$A$5:$A$54,0)),"型番が未登録"))</f>
        <v/>
      </c>
      <c r="D705" s="11"/>
      <c r="E705" s="15"/>
      <c r="F705" s="12"/>
      <c r="G705" s="12"/>
      <c r="H705" s="12"/>
      <c r="I705" s="11"/>
      <c r="J705" s="12"/>
      <c r="K705" s="12"/>
      <c r="L705" s="17">
        <f>IF($B705="","",IFERROR(INDEX('製品一覧'!$C$5:$C$54,MATCH($B705,'製品一覧'!$A$5:$A$54,0)),""))</f>
        <v/>
      </c>
      <c r="M705" s="18">
        <f>IF(AND(ISNUMBER($E705),ISNUMBER($L705),$L705&gt;0),IF(DAY($E705)&gt;DAY(DATE(YEAR($E705),MONTH($E705)+$L705+1,0)),DATE(YEAR($E705),MONTH($E705)+$L705+1,0),DATE(YEAR($E705),MONTH($E705)+$L705,DAY($E705))-1),"")</f>
        <v/>
      </c>
      <c r="N705" s="6">
        <f>IF($B705&amp;$D705&amp;$E705="","",IF($M705="","入力不足",IF($M705&gt;=TODAY(),"期間内の目安","期限切れの目安")))</f>
        <v/>
      </c>
      <c r="O705" s="6">
        <f>IF($D705="","",IF(SUMPRODUCT(--($D$5:$D$1004=$D705))&gt;1,"重複あり",""))</f>
        <v/>
      </c>
      <c r="P705" s="12"/>
    </row>
    <row r="706" spans="1:16">
      <c r="A706" s="15"/>
      <c r="B706" s="11"/>
      <c r="C706" s="16">
        <f>IF($B706="","",IFERROR(INDEX('製品一覧'!$B$5:$B$54,MATCH($B706,'製品一覧'!$A$5:$A$54,0)),"型番が未登録"))</f>
        <v/>
      </c>
      <c r="D706" s="11"/>
      <c r="E706" s="15"/>
      <c r="F706" s="12"/>
      <c r="G706" s="12"/>
      <c r="H706" s="12"/>
      <c r="I706" s="11"/>
      <c r="J706" s="12"/>
      <c r="K706" s="12"/>
      <c r="L706" s="17">
        <f>IF($B706="","",IFERROR(INDEX('製品一覧'!$C$5:$C$54,MATCH($B706,'製品一覧'!$A$5:$A$54,0)),""))</f>
        <v/>
      </c>
      <c r="M706" s="18">
        <f>IF(AND(ISNUMBER($E706),ISNUMBER($L706),$L706&gt;0),IF(DAY($E706)&gt;DAY(DATE(YEAR($E706),MONTH($E706)+$L706+1,0)),DATE(YEAR($E706),MONTH($E706)+$L706+1,0),DATE(YEAR($E706),MONTH($E706)+$L706,DAY($E706))-1),"")</f>
        <v/>
      </c>
      <c r="N706" s="6">
        <f>IF($B706&amp;$D706&amp;$E706="","",IF($M706="","入力不足",IF($M706&gt;=TODAY(),"期間内の目安","期限切れの目安")))</f>
        <v/>
      </c>
      <c r="O706" s="6">
        <f>IF($D706="","",IF(SUMPRODUCT(--($D$5:$D$1004=$D706))&gt;1,"重複あり",""))</f>
        <v/>
      </c>
      <c r="P706" s="12"/>
    </row>
    <row r="707" spans="1:16">
      <c r="A707" s="15"/>
      <c r="B707" s="11"/>
      <c r="C707" s="16">
        <f>IF($B707="","",IFERROR(INDEX('製品一覧'!$B$5:$B$54,MATCH($B707,'製品一覧'!$A$5:$A$54,0)),"型番が未登録"))</f>
        <v/>
      </c>
      <c r="D707" s="11"/>
      <c r="E707" s="15"/>
      <c r="F707" s="12"/>
      <c r="G707" s="12"/>
      <c r="H707" s="12"/>
      <c r="I707" s="11"/>
      <c r="J707" s="12"/>
      <c r="K707" s="12"/>
      <c r="L707" s="17">
        <f>IF($B707="","",IFERROR(INDEX('製品一覧'!$C$5:$C$54,MATCH($B707,'製品一覧'!$A$5:$A$54,0)),""))</f>
        <v/>
      </c>
      <c r="M707" s="18">
        <f>IF(AND(ISNUMBER($E707),ISNUMBER($L707),$L707&gt;0),IF(DAY($E707)&gt;DAY(DATE(YEAR($E707),MONTH($E707)+$L707+1,0)),DATE(YEAR($E707),MONTH($E707)+$L707+1,0),DATE(YEAR($E707),MONTH($E707)+$L707,DAY($E707))-1),"")</f>
        <v/>
      </c>
      <c r="N707" s="6">
        <f>IF($B707&amp;$D707&amp;$E707="","",IF($M707="","入力不足",IF($M707&gt;=TODAY(),"期間内の目安","期限切れの目安")))</f>
        <v/>
      </c>
      <c r="O707" s="6">
        <f>IF($D707="","",IF(SUMPRODUCT(--($D$5:$D$1004=$D707))&gt;1,"重複あり",""))</f>
        <v/>
      </c>
      <c r="P707" s="12"/>
    </row>
    <row r="708" spans="1:16">
      <c r="A708" s="15"/>
      <c r="B708" s="11"/>
      <c r="C708" s="16">
        <f>IF($B708="","",IFERROR(INDEX('製品一覧'!$B$5:$B$54,MATCH($B708,'製品一覧'!$A$5:$A$54,0)),"型番が未登録"))</f>
        <v/>
      </c>
      <c r="D708" s="11"/>
      <c r="E708" s="15"/>
      <c r="F708" s="12"/>
      <c r="G708" s="12"/>
      <c r="H708" s="12"/>
      <c r="I708" s="11"/>
      <c r="J708" s="12"/>
      <c r="K708" s="12"/>
      <c r="L708" s="17">
        <f>IF($B708="","",IFERROR(INDEX('製品一覧'!$C$5:$C$54,MATCH($B708,'製品一覧'!$A$5:$A$54,0)),""))</f>
        <v/>
      </c>
      <c r="M708" s="18">
        <f>IF(AND(ISNUMBER($E708),ISNUMBER($L708),$L708&gt;0),IF(DAY($E708)&gt;DAY(DATE(YEAR($E708),MONTH($E708)+$L708+1,0)),DATE(YEAR($E708),MONTH($E708)+$L708+1,0),DATE(YEAR($E708),MONTH($E708)+$L708,DAY($E708))-1),"")</f>
        <v/>
      </c>
      <c r="N708" s="6">
        <f>IF($B708&amp;$D708&amp;$E708="","",IF($M708="","入力不足",IF($M708&gt;=TODAY(),"期間内の目安","期限切れの目安")))</f>
        <v/>
      </c>
      <c r="O708" s="6">
        <f>IF($D708="","",IF(SUMPRODUCT(--($D$5:$D$1004=$D708))&gt;1,"重複あり",""))</f>
        <v/>
      </c>
      <c r="P708" s="12"/>
    </row>
    <row r="709" spans="1:16">
      <c r="A709" s="15"/>
      <c r="B709" s="11"/>
      <c r="C709" s="16">
        <f>IF($B709="","",IFERROR(INDEX('製品一覧'!$B$5:$B$54,MATCH($B709,'製品一覧'!$A$5:$A$54,0)),"型番が未登録"))</f>
        <v/>
      </c>
      <c r="D709" s="11"/>
      <c r="E709" s="15"/>
      <c r="F709" s="12"/>
      <c r="G709" s="12"/>
      <c r="H709" s="12"/>
      <c r="I709" s="11"/>
      <c r="J709" s="12"/>
      <c r="K709" s="12"/>
      <c r="L709" s="17">
        <f>IF($B709="","",IFERROR(INDEX('製品一覧'!$C$5:$C$54,MATCH($B709,'製品一覧'!$A$5:$A$54,0)),""))</f>
        <v/>
      </c>
      <c r="M709" s="18">
        <f>IF(AND(ISNUMBER($E709),ISNUMBER($L709),$L709&gt;0),IF(DAY($E709)&gt;DAY(DATE(YEAR($E709),MONTH($E709)+$L709+1,0)),DATE(YEAR($E709),MONTH($E709)+$L709+1,0),DATE(YEAR($E709),MONTH($E709)+$L709,DAY($E709))-1),"")</f>
        <v/>
      </c>
      <c r="N709" s="6">
        <f>IF($B709&amp;$D709&amp;$E709="","",IF($M709="","入力不足",IF($M709&gt;=TODAY(),"期間内の目安","期限切れの目安")))</f>
        <v/>
      </c>
      <c r="O709" s="6">
        <f>IF($D709="","",IF(SUMPRODUCT(--($D$5:$D$1004=$D709))&gt;1,"重複あり",""))</f>
        <v/>
      </c>
      <c r="P709" s="12"/>
    </row>
    <row r="710" spans="1:16">
      <c r="A710" s="15"/>
      <c r="B710" s="11"/>
      <c r="C710" s="16">
        <f>IF($B710="","",IFERROR(INDEX('製品一覧'!$B$5:$B$54,MATCH($B710,'製品一覧'!$A$5:$A$54,0)),"型番が未登録"))</f>
        <v/>
      </c>
      <c r="D710" s="11"/>
      <c r="E710" s="15"/>
      <c r="F710" s="12"/>
      <c r="G710" s="12"/>
      <c r="H710" s="12"/>
      <c r="I710" s="11"/>
      <c r="J710" s="12"/>
      <c r="K710" s="12"/>
      <c r="L710" s="17">
        <f>IF($B710="","",IFERROR(INDEX('製品一覧'!$C$5:$C$54,MATCH($B710,'製品一覧'!$A$5:$A$54,0)),""))</f>
        <v/>
      </c>
      <c r="M710" s="18">
        <f>IF(AND(ISNUMBER($E710),ISNUMBER($L710),$L710&gt;0),IF(DAY($E710)&gt;DAY(DATE(YEAR($E710),MONTH($E710)+$L710+1,0)),DATE(YEAR($E710),MONTH($E710)+$L710+1,0),DATE(YEAR($E710),MONTH($E710)+$L710,DAY($E710))-1),"")</f>
        <v/>
      </c>
      <c r="N710" s="6">
        <f>IF($B710&amp;$D710&amp;$E710="","",IF($M710="","入力不足",IF($M710&gt;=TODAY(),"期間内の目安","期限切れの目安")))</f>
        <v/>
      </c>
      <c r="O710" s="6">
        <f>IF($D710="","",IF(SUMPRODUCT(--($D$5:$D$1004=$D710))&gt;1,"重複あり",""))</f>
        <v/>
      </c>
      <c r="P710" s="12"/>
    </row>
    <row r="711" spans="1:16">
      <c r="A711" s="15"/>
      <c r="B711" s="11"/>
      <c r="C711" s="16">
        <f>IF($B711="","",IFERROR(INDEX('製品一覧'!$B$5:$B$54,MATCH($B711,'製品一覧'!$A$5:$A$54,0)),"型番が未登録"))</f>
        <v/>
      </c>
      <c r="D711" s="11"/>
      <c r="E711" s="15"/>
      <c r="F711" s="12"/>
      <c r="G711" s="12"/>
      <c r="H711" s="12"/>
      <c r="I711" s="11"/>
      <c r="J711" s="12"/>
      <c r="K711" s="12"/>
      <c r="L711" s="17">
        <f>IF($B711="","",IFERROR(INDEX('製品一覧'!$C$5:$C$54,MATCH($B711,'製品一覧'!$A$5:$A$54,0)),""))</f>
        <v/>
      </c>
      <c r="M711" s="18">
        <f>IF(AND(ISNUMBER($E711),ISNUMBER($L711),$L711&gt;0),IF(DAY($E711)&gt;DAY(DATE(YEAR($E711),MONTH($E711)+$L711+1,0)),DATE(YEAR($E711),MONTH($E711)+$L711+1,0),DATE(YEAR($E711),MONTH($E711)+$L711,DAY($E711))-1),"")</f>
        <v/>
      </c>
      <c r="N711" s="6">
        <f>IF($B711&amp;$D711&amp;$E711="","",IF($M711="","入力不足",IF($M711&gt;=TODAY(),"期間内の目安","期限切れの目安")))</f>
        <v/>
      </c>
      <c r="O711" s="6">
        <f>IF($D711="","",IF(SUMPRODUCT(--($D$5:$D$1004=$D711))&gt;1,"重複あり",""))</f>
        <v/>
      </c>
      <c r="P711" s="12"/>
    </row>
    <row r="712" spans="1:16">
      <c r="A712" s="15"/>
      <c r="B712" s="11"/>
      <c r="C712" s="16">
        <f>IF($B712="","",IFERROR(INDEX('製品一覧'!$B$5:$B$54,MATCH($B712,'製品一覧'!$A$5:$A$54,0)),"型番が未登録"))</f>
        <v/>
      </c>
      <c r="D712" s="11"/>
      <c r="E712" s="15"/>
      <c r="F712" s="12"/>
      <c r="G712" s="12"/>
      <c r="H712" s="12"/>
      <c r="I712" s="11"/>
      <c r="J712" s="12"/>
      <c r="K712" s="12"/>
      <c r="L712" s="17">
        <f>IF($B712="","",IFERROR(INDEX('製品一覧'!$C$5:$C$54,MATCH($B712,'製品一覧'!$A$5:$A$54,0)),""))</f>
        <v/>
      </c>
      <c r="M712" s="18">
        <f>IF(AND(ISNUMBER($E712),ISNUMBER($L712),$L712&gt;0),IF(DAY($E712)&gt;DAY(DATE(YEAR($E712),MONTH($E712)+$L712+1,0)),DATE(YEAR($E712),MONTH($E712)+$L712+1,0),DATE(YEAR($E712),MONTH($E712)+$L712,DAY($E712))-1),"")</f>
        <v/>
      </c>
      <c r="N712" s="6">
        <f>IF($B712&amp;$D712&amp;$E712="","",IF($M712="","入力不足",IF($M712&gt;=TODAY(),"期間内の目安","期限切れの目安")))</f>
        <v/>
      </c>
      <c r="O712" s="6">
        <f>IF($D712="","",IF(SUMPRODUCT(--($D$5:$D$1004=$D712))&gt;1,"重複あり",""))</f>
        <v/>
      </c>
      <c r="P712" s="12"/>
    </row>
    <row r="713" spans="1:16">
      <c r="A713" s="15"/>
      <c r="B713" s="11"/>
      <c r="C713" s="16">
        <f>IF($B713="","",IFERROR(INDEX('製品一覧'!$B$5:$B$54,MATCH($B713,'製品一覧'!$A$5:$A$54,0)),"型番が未登録"))</f>
        <v/>
      </c>
      <c r="D713" s="11"/>
      <c r="E713" s="15"/>
      <c r="F713" s="12"/>
      <c r="G713" s="12"/>
      <c r="H713" s="12"/>
      <c r="I713" s="11"/>
      <c r="J713" s="12"/>
      <c r="K713" s="12"/>
      <c r="L713" s="17">
        <f>IF($B713="","",IFERROR(INDEX('製品一覧'!$C$5:$C$54,MATCH($B713,'製品一覧'!$A$5:$A$54,0)),""))</f>
        <v/>
      </c>
      <c r="M713" s="18">
        <f>IF(AND(ISNUMBER($E713),ISNUMBER($L713),$L713&gt;0),IF(DAY($E713)&gt;DAY(DATE(YEAR($E713),MONTH($E713)+$L713+1,0)),DATE(YEAR($E713),MONTH($E713)+$L713+1,0),DATE(YEAR($E713),MONTH($E713)+$L713,DAY($E713))-1),"")</f>
        <v/>
      </c>
      <c r="N713" s="6">
        <f>IF($B713&amp;$D713&amp;$E713="","",IF($M713="","入力不足",IF($M713&gt;=TODAY(),"期間内の目安","期限切れの目安")))</f>
        <v/>
      </c>
      <c r="O713" s="6">
        <f>IF($D713="","",IF(SUMPRODUCT(--($D$5:$D$1004=$D713))&gt;1,"重複あり",""))</f>
        <v/>
      </c>
      <c r="P713" s="12"/>
    </row>
    <row r="714" spans="1:16">
      <c r="A714" s="15"/>
      <c r="B714" s="11"/>
      <c r="C714" s="16">
        <f>IF($B714="","",IFERROR(INDEX('製品一覧'!$B$5:$B$54,MATCH($B714,'製品一覧'!$A$5:$A$54,0)),"型番が未登録"))</f>
        <v/>
      </c>
      <c r="D714" s="11"/>
      <c r="E714" s="15"/>
      <c r="F714" s="12"/>
      <c r="G714" s="12"/>
      <c r="H714" s="12"/>
      <c r="I714" s="11"/>
      <c r="J714" s="12"/>
      <c r="K714" s="12"/>
      <c r="L714" s="17">
        <f>IF($B714="","",IFERROR(INDEX('製品一覧'!$C$5:$C$54,MATCH($B714,'製品一覧'!$A$5:$A$54,0)),""))</f>
        <v/>
      </c>
      <c r="M714" s="18">
        <f>IF(AND(ISNUMBER($E714),ISNUMBER($L714),$L714&gt;0),IF(DAY($E714)&gt;DAY(DATE(YEAR($E714),MONTH($E714)+$L714+1,0)),DATE(YEAR($E714),MONTH($E714)+$L714+1,0),DATE(YEAR($E714),MONTH($E714)+$L714,DAY($E714))-1),"")</f>
        <v/>
      </c>
      <c r="N714" s="6">
        <f>IF($B714&amp;$D714&amp;$E714="","",IF($M714="","入力不足",IF($M714&gt;=TODAY(),"期間内の目安","期限切れの目安")))</f>
        <v/>
      </c>
      <c r="O714" s="6">
        <f>IF($D714="","",IF(SUMPRODUCT(--($D$5:$D$1004=$D714))&gt;1,"重複あり",""))</f>
        <v/>
      </c>
      <c r="P714" s="12"/>
    </row>
    <row r="715" spans="1:16">
      <c r="A715" s="15"/>
      <c r="B715" s="11"/>
      <c r="C715" s="16">
        <f>IF($B715="","",IFERROR(INDEX('製品一覧'!$B$5:$B$54,MATCH($B715,'製品一覧'!$A$5:$A$54,0)),"型番が未登録"))</f>
        <v/>
      </c>
      <c r="D715" s="11"/>
      <c r="E715" s="15"/>
      <c r="F715" s="12"/>
      <c r="G715" s="12"/>
      <c r="H715" s="12"/>
      <c r="I715" s="11"/>
      <c r="J715" s="12"/>
      <c r="K715" s="12"/>
      <c r="L715" s="17">
        <f>IF($B715="","",IFERROR(INDEX('製品一覧'!$C$5:$C$54,MATCH($B715,'製品一覧'!$A$5:$A$54,0)),""))</f>
        <v/>
      </c>
      <c r="M715" s="18">
        <f>IF(AND(ISNUMBER($E715),ISNUMBER($L715),$L715&gt;0),IF(DAY($E715)&gt;DAY(DATE(YEAR($E715),MONTH($E715)+$L715+1,0)),DATE(YEAR($E715),MONTH($E715)+$L715+1,0),DATE(YEAR($E715),MONTH($E715)+$L715,DAY($E715))-1),"")</f>
        <v/>
      </c>
      <c r="N715" s="6">
        <f>IF($B715&amp;$D715&amp;$E715="","",IF($M715="","入力不足",IF($M715&gt;=TODAY(),"期間内の目安","期限切れの目安")))</f>
        <v/>
      </c>
      <c r="O715" s="6">
        <f>IF($D715="","",IF(SUMPRODUCT(--($D$5:$D$1004=$D715))&gt;1,"重複あり",""))</f>
        <v/>
      </c>
      <c r="P715" s="12"/>
    </row>
    <row r="716" spans="1:16">
      <c r="A716" s="15"/>
      <c r="B716" s="11"/>
      <c r="C716" s="16">
        <f>IF($B716="","",IFERROR(INDEX('製品一覧'!$B$5:$B$54,MATCH($B716,'製品一覧'!$A$5:$A$54,0)),"型番が未登録"))</f>
        <v/>
      </c>
      <c r="D716" s="11"/>
      <c r="E716" s="15"/>
      <c r="F716" s="12"/>
      <c r="G716" s="12"/>
      <c r="H716" s="12"/>
      <c r="I716" s="11"/>
      <c r="J716" s="12"/>
      <c r="K716" s="12"/>
      <c r="L716" s="17">
        <f>IF($B716="","",IFERROR(INDEX('製品一覧'!$C$5:$C$54,MATCH($B716,'製品一覧'!$A$5:$A$54,0)),""))</f>
        <v/>
      </c>
      <c r="M716" s="18">
        <f>IF(AND(ISNUMBER($E716),ISNUMBER($L716),$L716&gt;0),IF(DAY($E716)&gt;DAY(DATE(YEAR($E716),MONTH($E716)+$L716+1,0)),DATE(YEAR($E716),MONTH($E716)+$L716+1,0),DATE(YEAR($E716),MONTH($E716)+$L716,DAY($E716))-1),"")</f>
        <v/>
      </c>
      <c r="N716" s="6">
        <f>IF($B716&amp;$D716&amp;$E716="","",IF($M716="","入力不足",IF($M716&gt;=TODAY(),"期間内の目安","期限切れの目安")))</f>
        <v/>
      </c>
      <c r="O716" s="6">
        <f>IF($D716="","",IF(SUMPRODUCT(--($D$5:$D$1004=$D716))&gt;1,"重複あり",""))</f>
        <v/>
      </c>
      <c r="P716" s="12"/>
    </row>
    <row r="717" spans="1:16">
      <c r="A717" s="15"/>
      <c r="B717" s="11"/>
      <c r="C717" s="16">
        <f>IF($B717="","",IFERROR(INDEX('製品一覧'!$B$5:$B$54,MATCH($B717,'製品一覧'!$A$5:$A$54,0)),"型番が未登録"))</f>
        <v/>
      </c>
      <c r="D717" s="11"/>
      <c r="E717" s="15"/>
      <c r="F717" s="12"/>
      <c r="G717" s="12"/>
      <c r="H717" s="12"/>
      <c r="I717" s="11"/>
      <c r="J717" s="12"/>
      <c r="K717" s="12"/>
      <c r="L717" s="17">
        <f>IF($B717="","",IFERROR(INDEX('製品一覧'!$C$5:$C$54,MATCH($B717,'製品一覧'!$A$5:$A$54,0)),""))</f>
        <v/>
      </c>
      <c r="M717" s="18">
        <f>IF(AND(ISNUMBER($E717),ISNUMBER($L717),$L717&gt;0),IF(DAY($E717)&gt;DAY(DATE(YEAR($E717),MONTH($E717)+$L717+1,0)),DATE(YEAR($E717),MONTH($E717)+$L717+1,0),DATE(YEAR($E717),MONTH($E717)+$L717,DAY($E717))-1),"")</f>
        <v/>
      </c>
      <c r="N717" s="6">
        <f>IF($B717&amp;$D717&amp;$E717="","",IF($M717="","入力不足",IF($M717&gt;=TODAY(),"期間内の目安","期限切れの目安")))</f>
        <v/>
      </c>
      <c r="O717" s="6">
        <f>IF($D717="","",IF(SUMPRODUCT(--($D$5:$D$1004=$D717))&gt;1,"重複あり",""))</f>
        <v/>
      </c>
      <c r="P717" s="12"/>
    </row>
    <row r="718" spans="1:16">
      <c r="A718" s="15"/>
      <c r="B718" s="11"/>
      <c r="C718" s="16">
        <f>IF($B718="","",IFERROR(INDEX('製品一覧'!$B$5:$B$54,MATCH($B718,'製品一覧'!$A$5:$A$54,0)),"型番が未登録"))</f>
        <v/>
      </c>
      <c r="D718" s="11"/>
      <c r="E718" s="15"/>
      <c r="F718" s="12"/>
      <c r="G718" s="12"/>
      <c r="H718" s="12"/>
      <c r="I718" s="11"/>
      <c r="J718" s="12"/>
      <c r="K718" s="12"/>
      <c r="L718" s="17">
        <f>IF($B718="","",IFERROR(INDEX('製品一覧'!$C$5:$C$54,MATCH($B718,'製品一覧'!$A$5:$A$54,0)),""))</f>
        <v/>
      </c>
      <c r="M718" s="18">
        <f>IF(AND(ISNUMBER($E718),ISNUMBER($L718),$L718&gt;0),IF(DAY($E718)&gt;DAY(DATE(YEAR($E718),MONTH($E718)+$L718+1,0)),DATE(YEAR($E718),MONTH($E718)+$L718+1,0),DATE(YEAR($E718),MONTH($E718)+$L718,DAY($E718))-1),"")</f>
        <v/>
      </c>
      <c r="N718" s="6">
        <f>IF($B718&amp;$D718&amp;$E718="","",IF($M718="","入力不足",IF($M718&gt;=TODAY(),"期間内の目安","期限切れの目安")))</f>
        <v/>
      </c>
      <c r="O718" s="6">
        <f>IF($D718="","",IF(SUMPRODUCT(--($D$5:$D$1004=$D718))&gt;1,"重複あり",""))</f>
        <v/>
      </c>
      <c r="P718" s="12"/>
    </row>
    <row r="719" spans="1:16">
      <c r="A719" s="15"/>
      <c r="B719" s="11"/>
      <c r="C719" s="16">
        <f>IF($B719="","",IFERROR(INDEX('製品一覧'!$B$5:$B$54,MATCH($B719,'製品一覧'!$A$5:$A$54,0)),"型番が未登録"))</f>
        <v/>
      </c>
      <c r="D719" s="11"/>
      <c r="E719" s="15"/>
      <c r="F719" s="12"/>
      <c r="G719" s="12"/>
      <c r="H719" s="12"/>
      <c r="I719" s="11"/>
      <c r="J719" s="12"/>
      <c r="K719" s="12"/>
      <c r="L719" s="17">
        <f>IF($B719="","",IFERROR(INDEX('製品一覧'!$C$5:$C$54,MATCH($B719,'製品一覧'!$A$5:$A$54,0)),""))</f>
        <v/>
      </c>
      <c r="M719" s="18">
        <f>IF(AND(ISNUMBER($E719),ISNUMBER($L719),$L719&gt;0),IF(DAY($E719)&gt;DAY(DATE(YEAR($E719),MONTH($E719)+$L719+1,0)),DATE(YEAR($E719),MONTH($E719)+$L719+1,0),DATE(YEAR($E719),MONTH($E719)+$L719,DAY($E719))-1),"")</f>
        <v/>
      </c>
      <c r="N719" s="6">
        <f>IF($B719&amp;$D719&amp;$E719="","",IF($M719="","入力不足",IF($M719&gt;=TODAY(),"期間内の目安","期限切れの目安")))</f>
        <v/>
      </c>
      <c r="O719" s="6">
        <f>IF($D719="","",IF(SUMPRODUCT(--($D$5:$D$1004=$D719))&gt;1,"重複あり",""))</f>
        <v/>
      </c>
      <c r="P719" s="12"/>
    </row>
    <row r="720" spans="1:16">
      <c r="A720" s="15"/>
      <c r="B720" s="11"/>
      <c r="C720" s="16">
        <f>IF($B720="","",IFERROR(INDEX('製品一覧'!$B$5:$B$54,MATCH($B720,'製品一覧'!$A$5:$A$54,0)),"型番が未登録"))</f>
        <v/>
      </c>
      <c r="D720" s="11"/>
      <c r="E720" s="15"/>
      <c r="F720" s="12"/>
      <c r="G720" s="12"/>
      <c r="H720" s="12"/>
      <c r="I720" s="11"/>
      <c r="J720" s="12"/>
      <c r="K720" s="12"/>
      <c r="L720" s="17">
        <f>IF($B720="","",IFERROR(INDEX('製品一覧'!$C$5:$C$54,MATCH($B720,'製品一覧'!$A$5:$A$54,0)),""))</f>
        <v/>
      </c>
      <c r="M720" s="18">
        <f>IF(AND(ISNUMBER($E720),ISNUMBER($L720),$L720&gt;0),IF(DAY($E720)&gt;DAY(DATE(YEAR($E720),MONTH($E720)+$L720+1,0)),DATE(YEAR($E720),MONTH($E720)+$L720+1,0),DATE(YEAR($E720),MONTH($E720)+$L720,DAY($E720))-1),"")</f>
        <v/>
      </c>
      <c r="N720" s="6">
        <f>IF($B720&amp;$D720&amp;$E720="","",IF($M720="","入力不足",IF($M720&gt;=TODAY(),"期間内の目安","期限切れの目安")))</f>
        <v/>
      </c>
      <c r="O720" s="6">
        <f>IF($D720="","",IF(SUMPRODUCT(--($D$5:$D$1004=$D720))&gt;1,"重複あり",""))</f>
        <v/>
      </c>
      <c r="P720" s="12"/>
    </row>
    <row r="721" spans="1:16">
      <c r="A721" s="15"/>
      <c r="B721" s="11"/>
      <c r="C721" s="16">
        <f>IF($B721="","",IFERROR(INDEX('製品一覧'!$B$5:$B$54,MATCH($B721,'製品一覧'!$A$5:$A$54,0)),"型番が未登録"))</f>
        <v/>
      </c>
      <c r="D721" s="11"/>
      <c r="E721" s="15"/>
      <c r="F721" s="12"/>
      <c r="G721" s="12"/>
      <c r="H721" s="12"/>
      <c r="I721" s="11"/>
      <c r="J721" s="12"/>
      <c r="K721" s="12"/>
      <c r="L721" s="17">
        <f>IF($B721="","",IFERROR(INDEX('製品一覧'!$C$5:$C$54,MATCH($B721,'製品一覧'!$A$5:$A$54,0)),""))</f>
        <v/>
      </c>
      <c r="M721" s="18">
        <f>IF(AND(ISNUMBER($E721),ISNUMBER($L721),$L721&gt;0),IF(DAY($E721)&gt;DAY(DATE(YEAR($E721),MONTH($E721)+$L721+1,0)),DATE(YEAR($E721),MONTH($E721)+$L721+1,0),DATE(YEAR($E721),MONTH($E721)+$L721,DAY($E721))-1),"")</f>
        <v/>
      </c>
      <c r="N721" s="6">
        <f>IF($B721&amp;$D721&amp;$E721="","",IF($M721="","入力不足",IF($M721&gt;=TODAY(),"期間内の目安","期限切れの目安")))</f>
        <v/>
      </c>
      <c r="O721" s="6">
        <f>IF($D721="","",IF(SUMPRODUCT(--($D$5:$D$1004=$D721))&gt;1,"重複あり",""))</f>
        <v/>
      </c>
      <c r="P721" s="12"/>
    </row>
    <row r="722" spans="1:16">
      <c r="A722" s="15"/>
      <c r="B722" s="11"/>
      <c r="C722" s="16">
        <f>IF($B722="","",IFERROR(INDEX('製品一覧'!$B$5:$B$54,MATCH($B722,'製品一覧'!$A$5:$A$54,0)),"型番が未登録"))</f>
        <v/>
      </c>
      <c r="D722" s="11"/>
      <c r="E722" s="15"/>
      <c r="F722" s="12"/>
      <c r="G722" s="12"/>
      <c r="H722" s="12"/>
      <c r="I722" s="11"/>
      <c r="J722" s="12"/>
      <c r="K722" s="12"/>
      <c r="L722" s="17">
        <f>IF($B722="","",IFERROR(INDEX('製品一覧'!$C$5:$C$54,MATCH($B722,'製品一覧'!$A$5:$A$54,0)),""))</f>
        <v/>
      </c>
      <c r="M722" s="18">
        <f>IF(AND(ISNUMBER($E722),ISNUMBER($L722),$L722&gt;0),IF(DAY($E722)&gt;DAY(DATE(YEAR($E722),MONTH($E722)+$L722+1,0)),DATE(YEAR($E722),MONTH($E722)+$L722+1,0),DATE(YEAR($E722),MONTH($E722)+$L722,DAY($E722))-1),"")</f>
        <v/>
      </c>
      <c r="N722" s="6">
        <f>IF($B722&amp;$D722&amp;$E722="","",IF($M722="","入力不足",IF($M722&gt;=TODAY(),"期間内の目安","期限切れの目安")))</f>
        <v/>
      </c>
      <c r="O722" s="6">
        <f>IF($D722="","",IF(SUMPRODUCT(--($D$5:$D$1004=$D722))&gt;1,"重複あり",""))</f>
        <v/>
      </c>
      <c r="P722" s="12"/>
    </row>
    <row r="723" spans="1:16">
      <c r="A723" s="15"/>
      <c r="B723" s="11"/>
      <c r="C723" s="16">
        <f>IF($B723="","",IFERROR(INDEX('製品一覧'!$B$5:$B$54,MATCH($B723,'製品一覧'!$A$5:$A$54,0)),"型番が未登録"))</f>
        <v/>
      </c>
      <c r="D723" s="11"/>
      <c r="E723" s="15"/>
      <c r="F723" s="12"/>
      <c r="G723" s="12"/>
      <c r="H723" s="12"/>
      <c r="I723" s="11"/>
      <c r="J723" s="12"/>
      <c r="K723" s="12"/>
      <c r="L723" s="17">
        <f>IF($B723="","",IFERROR(INDEX('製品一覧'!$C$5:$C$54,MATCH($B723,'製品一覧'!$A$5:$A$54,0)),""))</f>
        <v/>
      </c>
      <c r="M723" s="18">
        <f>IF(AND(ISNUMBER($E723),ISNUMBER($L723),$L723&gt;0),IF(DAY($E723)&gt;DAY(DATE(YEAR($E723),MONTH($E723)+$L723+1,0)),DATE(YEAR($E723),MONTH($E723)+$L723+1,0),DATE(YEAR($E723),MONTH($E723)+$L723,DAY($E723))-1),"")</f>
        <v/>
      </c>
      <c r="N723" s="6">
        <f>IF($B723&amp;$D723&amp;$E723="","",IF($M723="","入力不足",IF($M723&gt;=TODAY(),"期間内の目安","期限切れの目安")))</f>
        <v/>
      </c>
      <c r="O723" s="6">
        <f>IF($D723="","",IF(SUMPRODUCT(--($D$5:$D$1004=$D723))&gt;1,"重複あり",""))</f>
        <v/>
      </c>
      <c r="P723" s="12"/>
    </row>
    <row r="724" spans="1:16">
      <c r="A724" s="15"/>
      <c r="B724" s="11"/>
      <c r="C724" s="16">
        <f>IF($B724="","",IFERROR(INDEX('製品一覧'!$B$5:$B$54,MATCH($B724,'製品一覧'!$A$5:$A$54,0)),"型番が未登録"))</f>
        <v/>
      </c>
      <c r="D724" s="11"/>
      <c r="E724" s="15"/>
      <c r="F724" s="12"/>
      <c r="G724" s="12"/>
      <c r="H724" s="12"/>
      <c r="I724" s="11"/>
      <c r="J724" s="12"/>
      <c r="K724" s="12"/>
      <c r="L724" s="17">
        <f>IF($B724="","",IFERROR(INDEX('製品一覧'!$C$5:$C$54,MATCH($B724,'製品一覧'!$A$5:$A$54,0)),""))</f>
        <v/>
      </c>
      <c r="M724" s="18">
        <f>IF(AND(ISNUMBER($E724),ISNUMBER($L724),$L724&gt;0),IF(DAY($E724)&gt;DAY(DATE(YEAR($E724),MONTH($E724)+$L724+1,0)),DATE(YEAR($E724),MONTH($E724)+$L724+1,0),DATE(YEAR($E724),MONTH($E724)+$L724,DAY($E724))-1),"")</f>
        <v/>
      </c>
      <c r="N724" s="6">
        <f>IF($B724&amp;$D724&amp;$E724="","",IF($M724="","入力不足",IF($M724&gt;=TODAY(),"期間内の目安","期限切れの目安")))</f>
        <v/>
      </c>
      <c r="O724" s="6">
        <f>IF($D724="","",IF(SUMPRODUCT(--($D$5:$D$1004=$D724))&gt;1,"重複あり",""))</f>
        <v/>
      </c>
      <c r="P724" s="12"/>
    </row>
    <row r="725" spans="1:16">
      <c r="A725" s="15"/>
      <c r="B725" s="11"/>
      <c r="C725" s="16">
        <f>IF($B725="","",IFERROR(INDEX('製品一覧'!$B$5:$B$54,MATCH($B725,'製品一覧'!$A$5:$A$54,0)),"型番が未登録"))</f>
        <v/>
      </c>
      <c r="D725" s="11"/>
      <c r="E725" s="15"/>
      <c r="F725" s="12"/>
      <c r="G725" s="12"/>
      <c r="H725" s="12"/>
      <c r="I725" s="11"/>
      <c r="J725" s="12"/>
      <c r="K725" s="12"/>
      <c r="L725" s="17">
        <f>IF($B725="","",IFERROR(INDEX('製品一覧'!$C$5:$C$54,MATCH($B725,'製品一覧'!$A$5:$A$54,0)),""))</f>
        <v/>
      </c>
      <c r="M725" s="18">
        <f>IF(AND(ISNUMBER($E725),ISNUMBER($L725),$L725&gt;0),IF(DAY($E725)&gt;DAY(DATE(YEAR($E725),MONTH($E725)+$L725+1,0)),DATE(YEAR($E725),MONTH($E725)+$L725+1,0),DATE(YEAR($E725),MONTH($E725)+$L725,DAY($E725))-1),"")</f>
        <v/>
      </c>
      <c r="N725" s="6">
        <f>IF($B725&amp;$D725&amp;$E725="","",IF($M725="","入力不足",IF($M725&gt;=TODAY(),"期間内の目安","期限切れの目安")))</f>
        <v/>
      </c>
      <c r="O725" s="6">
        <f>IF($D725="","",IF(SUMPRODUCT(--($D$5:$D$1004=$D725))&gt;1,"重複あり",""))</f>
        <v/>
      </c>
      <c r="P725" s="12"/>
    </row>
    <row r="726" spans="1:16">
      <c r="A726" s="15"/>
      <c r="B726" s="11"/>
      <c r="C726" s="16">
        <f>IF($B726="","",IFERROR(INDEX('製品一覧'!$B$5:$B$54,MATCH($B726,'製品一覧'!$A$5:$A$54,0)),"型番が未登録"))</f>
        <v/>
      </c>
      <c r="D726" s="11"/>
      <c r="E726" s="15"/>
      <c r="F726" s="12"/>
      <c r="G726" s="12"/>
      <c r="H726" s="12"/>
      <c r="I726" s="11"/>
      <c r="J726" s="12"/>
      <c r="K726" s="12"/>
      <c r="L726" s="17">
        <f>IF($B726="","",IFERROR(INDEX('製品一覧'!$C$5:$C$54,MATCH($B726,'製品一覧'!$A$5:$A$54,0)),""))</f>
        <v/>
      </c>
      <c r="M726" s="18">
        <f>IF(AND(ISNUMBER($E726),ISNUMBER($L726),$L726&gt;0),IF(DAY($E726)&gt;DAY(DATE(YEAR($E726),MONTH($E726)+$L726+1,0)),DATE(YEAR($E726),MONTH($E726)+$L726+1,0),DATE(YEAR($E726),MONTH($E726)+$L726,DAY($E726))-1),"")</f>
        <v/>
      </c>
      <c r="N726" s="6">
        <f>IF($B726&amp;$D726&amp;$E726="","",IF($M726="","入力不足",IF($M726&gt;=TODAY(),"期間内の目安","期限切れの目安")))</f>
        <v/>
      </c>
      <c r="O726" s="6">
        <f>IF($D726="","",IF(SUMPRODUCT(--($D$5:$D$1004=$D726))&gt;1,"重複あり",""))</f>
        <v/>
      </c>
      <c r="P726" s="12"/>
    </row>
    <row r="727" spans="1:16">
      <c r="A727" s="15"/>
      <c r="B727" s="11"/>
      <c r="C727" s="16">
        <f>IF($B727="","",IFERROR(INDEX('製品一覧'!$B$5:$B$54,MATCH($B727,'製品一覧'!$A$5:$A$54,0)),"型番が未登録"))</f>
        <v/>
      </c>
      <c r="D727" s="11"/>
      <c r="E727" s="15"/>
      <c r="F727" s="12"/>
      <c r="G727" s="12"/>
      <c r="H727" s="12"/>
      <c r="I727" s="11"/>
      <c r="J727" s="12"/>
      <c r="K727" s="12"/>
      <c r="L727" s="17">
        <f>IF($B727="","",IFERROR(INDEX('製品一覧'!$C$5:$C$54,MATCH($B727,'製品一覧'!$A$5:$A$54,0)),""))</f>
        <v/>
      </c>
      <c r="M727" s="18">
        <f>IF(AND(ISNUMBER($E727),ISNUMBER($L727),$L727&gt;0),IF(DAY($E727)&gt;DAY(DATE(YEAR($E727),MONTH($E727)+$L727+1,0)),DATE(YEAR($E727),MONTH($E727)+$L727+1,0),DATE(YEAR($E727),MONTH($E727)+$L727,DAY($E727))-1),"")</f>
        <v/>
      </c>
      <c r="N727" s="6">
        <f>IF($B727&amp;$D727&amp;$E727="","",IF($M727="","入力不足",IF($M727&gt;=TODAY(),"期間内の目安","期限切れの目安")))</f>
        <v/>
      </c>
      <c r="O727" s="6">
        <f>IF($D727="","",IF(SUMPRODUCT(--($D$5:$D$1004=$D727))&gt;1,"重複あり",""))</f>
        <v/>
      </c>
      <c r="P727" s="12"/>
    </row>
    <row r="728" spans="1:16">
      <c r="A728" s="15"/>
      <c r="B728" s="11"/>
      <c r="C728" s="16">
        <f>IF($B728="","",IFERROR(INDEX('製品一覧'!$B$5:$B$54,MATCH($B728,'製品一覧'!$A$5:$A$54,0)),"型番が未登録"))</f>
        <v/>
      </c>
      <c r="D728" s="11"/>
      <c r="E728" s="15"/>
      <c r="F728" s="12"/>
      <c r="G728" s="12"/>
      <c r="H728" s="12"/>
      <c r="I728" s="11"/>
      <c r="J728" s="12"/>
      <c r="K728" s="12"/>
      <c r="L728" s="17">
        <f>IF($B728="","",IFERROR(INDEX('製品一覧'!$C$5:$C$54,MATCH($B728,'製品一覧'!$A$5:$A$54,0)),""))</f>
        <v/>
      </c>
      <c r="M728" s="18">
        <f>IF(AND(ISNUMBER($E728),ISNUMBER($L728),$L728&gt;0),IF(DAY($E728)&gt;DAY(DATE(YEAR($E728),MONTH($E728)+$L728+1,0)),DATE(YEAR($E728),MONTH($E728)+$L728+1,0),DATE(YEAR($E728),MONTH($E728)+$L728,DAY($E728))-1),"")</f>
        <v/>
      </c>
      <c r="N728" s="6">
        <f>IF($B728&amp;$D728&amp;$E728="","",IF($M728="","入力不足",IF($M728&gt;=TODAY(),"期間内の目安","期限切れの目安")))</f>
        <v/>
      </c>
      <c r="O728" s="6">
        <f>IF($D728="","",IF(SUMPRODUCT(--($D$5:$D$1004=$D728))&gt;1,"重複あり",""))</f>
        <v/>
      </c>
      <c r="P728" s="12"/>
    </row>
    <row r="729" spans="1:16">
      <c r="A729" s="15"/>
      <c r="B729" s="11"/>
      <c r="C729" s="16">
        <f>IF($B729="","",IFERROR(INDEX('製品一覧'!$B$5:$B$54,MATCH($B729,'製品一覧'!$A$5:$A$54,0)),"型番が未登録"))</f>
        <v/>
      </c>
      <c r="D729" s="11"/>
      <c r="E729" s="15"/>
      <c r="F729" s="12"/>
      <c r="G729" s="12"/>
      <c r="H729" s="12"/>
      <c r="I729" s="11"/>
      <c r="J729" s="12"/>
      <c r="K729" s="12"/>
      <c r="L729" s="17">
        <f>IF($B729="","",IFERROR(INDEX('製品一覧'!$C$5:$C$54,MATCH($B729,'製品一覧'!$A$5:$A$54,0)),""))</f>
        <v/>
      </c>
      <c r="M729" s="18">
        <f>IF(AND(ISNUMBER($E729),ISNUMBER($L729),$L729&gt;0),IF(DAY($E729)&gt;DAY(DATE(YEAR($E729),MONTH($E729)+$L729+1,0)),DATE(YEAR($E729),MONTH($E729)+$L729+1,0),DATE(YEAR($E729),MONTH($E729)+$L729,DAY($E729))-1),"")</f>
        <v/>
      </c>
      <c r="N729" s="6">
        <f>IF($B729&amp;$D729&amp;$E729="","",IF($M729="","入力不足",IF($M729&gt;=TODAY(),"期間内の目安","期限切れの目安")))</f>
        <v/>
      </c>
      <c r="O729" s="6">
        <f>IF($D729="","",IF(SUMPRODUCT(--($D$5:$D$1004=$D729))&gt;1,"重複あり",""))</f>
        <v/>
      </c>
      <c r="P729" s="12"/>
    </row>
    <row r="730" spans="1:16">
      <c r="A730" s="15"/>
      <c r="B730" s="11"/>
      <c r="C730" s="16">
        <f>IF($B730="","",IFERROR(INDEX('製品一覧'!$B$5:$B$54,MATCH($B730,'製品一覧'!$A$5:$A$54,0)),"型番が未登録"))</f>
        <v/>
      </c>
      <c r="D730" s="11"/>
      <c r="E730" s="15"/>
      <c r="F730" s="12"/>
      <c r="G730" s="12"/>
      <c r="H730" s="12"/>
      <c r="I730" s="11"/>
      <c r="J730" s="12"/>
      <c r="K730" s="12"/>
      <c r="L730" s="17">
        <f>IF($B730="","",IFERROR(INDEX('製品一覧'!$C$5:$C$54,MATCH($B730,'製品一覧'!$A$5:$A$54,0)),""))</f>
        <v/>
      </c>
      <c r="M730" s="18">
        <f>IF(AND(ISNUMBER($E730),ISNUMBER($L730),$L730&gt;0),IF(DAY($E730)&gt;DAY(DATE(YEAR($E730),MONTH($E730)+$L730+1,0)),DATE(YEAR($E730),MONTH($E730)+$L730+1,0),DATE(YEAR($E730),MONTH($E730)+$L730,DAY($E730))-1),"")</f>
        <v/>
      </c>
      <c r="N730" s="6">
        <f>IF($B730&amp;$D730&amp;$E730="","",IF($M730="","入力不足",IF($M730&gt;=TODAY(),"期間内の目安","期限切れの目安")))</f>
        <v/>
      </c>
      <c r="O730" s="6">
        <f>IF($D730="","",IF(SUMPRODUCT(--($D$5:$D$1004=$D730))&gt;1,"重複あり",""))</f>
        <v/>
      </c>
      <c r="P730" s="12"/>
    </row>
    <row r="731" spans="1:16">
      <c r="A731" s="15"/>
      <c r="B731" s="11"/>
      <c r="C731" s="16">
        <f>IF($B731="","",IFERROR(INDEX('製品一覧'!$B$5:$B$54,MATCH($B731,'製品一覧'!$A$5:$A$54,0)),"型番が未登録"))</f>
        <v/>
      </c>
      <c r="D731" s="11"/>
      <c r="E731" s="15"/>
      <c r="F731" s="12"/>
      <c r="G731" s="12"/>
      <c r="H731" s="12"/>
      <c r="I731" s="11"/>
      <c r="J731" s="12"/>
      <c r="K731" s="12"/>
      <c r="L731" s="17">
        <f>IF($B731="","",IFERROR(INDEX('製品一覧'!$C$5:$C$54,MATCH($B731,'製品一覧'!$A$5:$A$54,0)),""))</f>
        <v/>
      </c>
      <c r="M731" s="18">
        <f>IF(AND(ISNUMBER($E731),ISNUMBER($L731),$L731&gt;0),IF(DAY($E731)&gt;DAY(DATE(YEAR($E731),MONTH($E731)+$L731+1,0)),DATE(YEAR($E731),MONTH($E731)+$L731+1,0),DATE(YEAR($E731),MONTH($E731)+$L731,DAY($E731))-1),"")</f>
        <v/>
      </c>
      <c r="N731" s="6">
        <f>IF($B731&amp;$D731&amp;$E731="","",IF($M731="","入力不足",IF($M731&gt;=TODAY(),"期間内の目安","期限切れの目安")))</f>
        <v/>
      </c>
      <c r="O731" s="6">
        <f>IF($D731="","",IF(SUMPRODUCT(--($D$5:$D$1004=$D731))&gt;1,"重複あり",""))</f>
        <v/>
      </c>
      <c r="P731" s="12"/>
    </row>
    <row r="732" spans="1:16">
      <c r="A732" s="15"/>
      <c r="B732" s="11"/>
      <c r="C732" s="16">
        <f>IF($B732="","",IFERROR(INDEX('製品一覧'!$B$5:$B$54,MATCH($B732,'製品一覧'!$A$5:$A$54,0)),"型番が未登録"))</f>
        <v/>
      </c>
      <c r="D732" s="11"/>
      <c r="E732" s="15"/>
      <c r="F732" s="12"/>
      <c r="G732" s="12"/>
      <c r="H732" s="12"/>
      <c r="I732" s="11"/>
      <c r="J732" s="12"/>
      <c r="K732" s="12"/>
      <c r="L732" s="17">
        <f>IF($B732="","",IFERROR(INDEX('製品一覧'!$C$5:$C$54,MATCH($B732,'製品一覧'!$A$5:$A$54,0)),""))</f>
        <v/>
      </c>
      <c r="M732" s="18">
        <f>IF(AND(ISNUMBER($E732),ISNUMBER($L732),$L732&gt;0),IF(DAY($E732)&gt;DAY(DATE(YEAR($E732),MONTH($E732)+$L732+1,0)),DATE(YEAR($E732),MONTH($E732)+$L732+1,0),DATE(YEAR($E732),MONTH($E732)+$L732,DAY($E732))-1),"")</f>
        <v/>
      </c>
      <c r="N732" s="6">
        <f>IF($B732&amp;$D732&amp;$E732="","",IF($M732="","入力不足",IF($M732&gt;=TODAY(),"期間内の目安","期限切れの目安")))</f>
        <v/>
      </c>
      <c r="O732" s="6">
        <f>IF($D732="","",IF(SUMPRODUCT(--($D$5:$D$1004=$D732))&gt;1,"重複あり",""))</f>
        <v/>
      </c>
      <c r="P732" s="12"/>
    </row>
    <row r="733" spans="1:16">
      <c r="A733" s="15"/>
      <c r="B733" s="11"/>
      <c r="C733" s="16">
        <f>IF($B733="","",IFERROR(INDEX('製品一覧'!$B$5:$B$54,MATCH($B733,'製品一覧'!$A$5:$A$54,0)),"型番が未登録"))</f>
        <v/>
      </c>
      <c r="D733" s="11"/>
      <c r="E733" s="15"/>
      <c r="F733" s="12"/>
      <c r="G733" s="12"/>
      <c r="H733" s="12"/>
      <c r="I733" s="11"/>
      <c r="J733" s="12"/>
      <c r="K733" s="12"/>
      <c r="L733" s="17">
        <f>IF($B733="","",IFERROR(INDEX('製品一覧'!$C$5:$C$54,MATCH($B733,'製品一覧'!$A$5:$A$54,0)),""))</f>
        <v/>
      </c>
      <c r="M733" s="18">
        <f>IF(AND(ISNUMBER($E733),ISNUMBER($L733),$L733&gt;0),IF(DAY($E733)&gt;DAY(DATE(YEAR($E733),MONTH($E733)+$L733+1,0)),DATE(YEAR($E733),MONTH($E733)+$L733+1,0),DATE(YEAR($E733),MONTH($E733)+$L733,DAY($E733))-1),"")</f>
        <v/>
      </c>
      <c r="N733" s="6">
        <f>IF($B733&amp;$D733&amp;$E733="","",IF($M733="","入力不足",IF($M733&gt;=TODAY(),"期間内の目安","期限切れの目安")))</f>
        <v/>
      </c>
      <c r="O733" s="6">
        <f>IF($D733="","",IF(SUMPRODUCT(--($D$5:$D$1004=$D733))&gt;1,"重複あり",""))</f>
        <v/>
      </c>
      <c r="P733" s="12"/>
    </row>
    <row r="734" spans="1:16">
      <c r="A734" s="15"/>
      <c r="B734" s="11"/>
      <c r="C734" s="16">
        <f>IF($B734="","",IFERROR(INDEX('製品一覧'!$B$5:$B$54,MATCH($B734,'製品一覧'!$A$5:$A$54,0)),"型番が未登録"))</f>
        <v/>
      </c>
      <c r="D734" s="11"/>
      <c r="E734" s="15"/>
      <c r="F734" s="12"/>
      <c r="G734" s="12"/>
      <c r="H734" s="12"/>
      <c r="I734" s="11"/>
      <c r="J734" s="12"/>
      <c r="K734" s="12"/>
      <c r="L734" s="17">
        <f>IF($B734="","",IFERROR(INDEX('製品一覧'!$C$5:$C$54,MATCH($B734,'製品一覧'!$A$5:$A$54,0)),""))</f>
        <v/>
      </c>
      <c r="M734" s="18">
        <f>IF(AND(ISNUMBER($E734),ISNUMBER($L734),$L734&gt;0),IF(DAY($E734)&gt;DAY(DATE(YEAR($E734),MONTH($E734)+$L734+1,0)),DATE(YEAR($E734),MONTH($E734)+$L734+1,0),DATE(YEAR($E734),MONTH($E734)+$L734,DAY($E734))-1),"")</f>
        <v/>
      </c>
      <c r="N734" s="6">
        <f>IF($B734&amp;$D734&amp;$E734="","",IF($M734="","入力不足",IF($M734&gt;=TODAY(),"期間内の目安","期限切れの目安")))</f>
        <v/>
      </c>
      <c r="O734" s="6">
        <f>IF($D734="","",IF(SUMPRODUCT(--($D$5:$D$1004=$D734))&gt;1,"重複あり",""))</f>
        <v/>
      </c>
      <c r="P734" s="12"/>
    </row>
    <row r="735" spans="1:16">
      <c r="A735" s="15"/>
      <c r="B735" s="11"/>
      <c r="C735" s="16">
        <f>IF($B735="","",IFERROR(INDEX('製品一覧'!$B$5:$B$54,MATCH($B735,'製品一覧'!$A$5:$A$54,0)),"型番が未登録"))</f>
        <v/>
      </c>
      <c r="D735" s="11"/>
      <c r="E735" s="15"/>
      <c r="F735" s="12"/>
      <c r="G735" s="12"/>
      <c r="H735" s="12"/>
      <c r="I735" s="11"/>
      <c r="J735" s="12"/>
      <c r="K735" s="12"/>
      <c r="L735" s="17">
        <f>IF($B735="","",IFERROR(INDEX('製品一覧'!$C$5:$C$54,MATCH($B735,'製品一覧'!$A$5:$A$54,0)),""))</f>
        <v/>
      </c>
      <c r="M735" s="18">
        <f>IF(AND(ISNUMBER($E735),ISNUMBER($L735),$L735&gt;0),IF(DAY($E735)&gt;DAY(DATE(YEAR($E735),MONTH($E735)+$L735+1,0)),DATE(YEAR($E735),MONTH($E735)+$L735+1,0),DATE(YEAR($E735),MONTH($E735)+$L735,DAY($E735))-1),"")</f>
        <v/>
      </c>
      <c r="N735" s="6">
        <f>IF($B735&amp;$D735&amp;$E735="","",IF($M735="","入力不足",IF($M735&gt;=TODAY(),"期間内の目安","期限切れの目安")))</f>
        <v/>
      </c>
      <c r="O735" s="6">
        <f>IF($D735="","",IF(SUMPRODUCT(--($D$5:$D$1004=$D735))&gt;1,"重複あり",""))</f>
        <v/>
      </c>
      <c r="P735" s="12"/>
    </row>
    <row r="736" spans="1:16">
      <c r="A736" s="15"/>
      <c r="B736" s="11"/>
      <c r="C736" s="16">
        <f>IF($B736="","",IFERROR(INDEX('製品一覧'!$B$5:$B$54,MATCH($B736,'製品一覧'!$A$5:$A$54,0)),"型番が未登録"))</f>
        <v/>
      </c>
      <c r="D736" s="11"/>
      <c r="E736" s="15"/>
      <c r="F736" s="12"/>
      <c r="G736" s="12"/>
      <c r="H736" s="12"/>
      <c r="I736" s="11"/>
      <c r="J736" s="12"/>
      <c r="K736" s="12"/>
      <c r="L736" s="17">
        <f>IF($B736="","",IFERROR(INDEX('製品一覧'!$C$5:$C$54,MATCH($B736,'製品一覧'!$A$5:$A$54,0)),""))</f>
        <v/>
      </c>
      <c r="M736" s="18">
        <f>IF(AND(ISNUMBER($E736),ISNUMBER($L736),$L736&gt;0),IF(DAY($E736)&gt;DAY(DATE(YEAR($E736),MONTH($E736)+$L736+1,0)),DATE(YEAR($E736),MONTH($E736)+$L736+1,0),DATE(YEAR($E736),MONTH($E736)+$L736,DAY($E736))-1),"")</f>
        <v/>
      </c>
      <c r="N736" s="6">
        <f>IF($B736&amp;$D736&amp;$E736="","",IF($M736="","入力不足",IF($M736&gt;=TODAY(),"期間内の目安","期限切れの目安")))</f>
        <v/>
      </c>
      <c r="O736" s="6">
        <f>IF($D736="","",IF(SUMPRODUCT(--($D$5:$D$1004=$D736))&gt;1,"重複あり",""))</f>
        <v/>
      </c>
      <c r="P736" s="12"/>
    </row>
    <row r="737" spans="1:16">
      <c r="A737" s="15"/>
      <c r="B737" s="11"/>
      <c r="C737" s="16">
        <f>IF($B737="","",IFERROR(INDEX('製品一覧'!$B$5:$B$54,MATCH($B737,'製品一覧'!$A$5:$A$54,0)),"型番が未登録"))</f>
        <v/>
      </c>
      <c r="D737" s="11"/>
      <c r="E737" s="15"/>
      <c r="F737" s="12"/>
      <c r="G737" s="12"/>
      <c r="H737" s="12"/>
      <c r="I737" s="11"/>
      <c r="J737" s="12"/>
      <c r="K737" s="12"/>
      <c r="L737" s="17">
        <f>IF($B737="","",IFERROR(INDEX('製品一覧'!$C$5:$C$54,MATCH($B737,'製品一覧'!$A$5:$A$54,0)),""))</f>
        <v/>
      </c>
      <c r="M737" s="18">
        <f>IF(AND(ISNUMBER($E737),ISNUMBER($L737),$L737&gt;0),IF(DAY($E737)&gt;DAY(DATE(YEAR($E737),MONTH($E737)+$L737+1,0)),DATE(YEAR($E737),MONTH($E737)+$L737+1,0),DATE(YEAR($E737),MONTH($E737)+$L737,DAY($E737))-1),"")</f>
        <v/>
      </c>
      <c r="N737" s="6">
        <f>IF($B737&amp;$D737&amp;$E737="","",IF($M737="","入力不足",IF($M737&gt;=TODAY(),"期間内の目安","期限切れの目安")))</f>
        <v/>
      </c>
      <c r="O737" s="6">
        <f>IF($D737="","",IF(SUMPRODUCT(--($D$5:$D$1004=$D737))&gt;1,"重複あり",""))</f>
        <v/>
      </c>
      <c r="P737" s="12"/>
    </row>
    <row r="738" spans="1:16">
      <c r="A738" s="15"/>
      <c r="B738" s="11"/>
      <c r="C738" s="16">
        <f>IF($B738="","",IFERROR(INDEX('製品一覧'!$B$5:$B$54,MATCH($B738,'製品一覧'!$A$5:$A$54,0)),"型番が未登録"))</f>
        <v/>
      </c>
      <c r="D738" s="11"/>
      <c r="E738" s="15"/>
      <c r="F738" s="12"/>
      <c r="G738" s="12"/>
      <c r="H738" s="12"/>
      <c r="I738" s="11"/>
      <c r="J738" s="12"/>
      <c r="K738" s="12"/>
      <c r="L738" s="17">
        <f>IF($B738="","",IFERROR(INDEX('製品一覧'!$C$5:$C$54,MATCH($B738,'製品一覧'!$A$5:$A$54,0)),""))</f>
        <v/>
      </c>
      <c r="M738" s="18">
        <f>IF(AND(ISNUMBER($E738),ISNUMBER($L738),$L738&gt;0),IF(DAY($E738)&gt;DAY(DATE(YEAR($E738),MONTH($E738)+$L738+1,0)),DATE(YEAR($E738),MONTH($E738)+$L738+1,0),DATE(YEAR($E738),MONTH($E738)+$L738,DAY($E738))-1),"")</f>
        <v/>
      </c>
      <c r="N738" s="6">
        <f>IF($B738&amp;$D738&amp;$E738="","",IF($M738="","入力不足",IF($M738&gt;=TODAY(),"期間内の目安","期限切れの目安")))</f>
        <v/>
      </c>
      <c r="O738" s="6">
        <f>IF($D738="","",IF(SUMPRODUCT(--($D$5:$D$1004=$D738))&gt;1,"重複あり",""))</f>
        <v/>
      </c>
      <c r="P738" s="12"/>
    </row>
    <row r="739" spans="1:16">
      <c r="A739" s="15"/>
      <c r="B739" s="11"/>
      <c r="C739" s="16">
        <f>IF($B739="","",IFERROR(INDEX('製品一覧'!$B$5:$B$54,MATCH($B739,'製品一覧'!$A$5:$A$54,0)),"型番が未登録"))</f>
        <v/>
      </c>
      <c r="D739" s="11"/>
      <c r="E739" s="15"/>
      <c r="F739" s="12"/>
      <c r="G739" s="12"/>
      <c r="H739" s="12"/>
      <c r="I739" s="11"/>
      <c r="J739" s="12"/>
      <c r="K739" s="12"/>
      <c r="L739" s="17">
        <f>IF($B739="","",IFERROR(INDEX('製品一覧'!$C$5:$C$54,MATCH($B739,'製品一覧'!$A$5:$A$54,0)),""))</f>
        <v/>
      </c>
      <c r="M739" s="18">
        <f>IF(AND(ISNUMBER($E739),ISNUMBER($L739),$L739&gt;0),IF(DAY($E739)&gt;DAY(DATE(YEAR($E739),MONTH($E739)+$L739+1,0)),DATE(YEAR($E739),MONTH($E739)+$L739+1,0),DATE(YEAR($E739),MONTH($E739)+$L739,DAY($E739))-1),"")</f>
        <v/>
      </c>
      <c r="N739" s="6">
        <f>IF($B739&amp;$D739&amp;$E739="","",IF($M739="","入力不足",IF($M739&gt;=TODAY(),"期間内の目安","期限切れの目安")))</f>
        <v/>
      </c>
      <c r="O739" s="6">
        <f>IF($D739="","",IF(SUMPRODUCT(--($D$5:$D$1004=$D739))&gt;1,"重複あり",""))</f>
        <v/>
      </c>
      <c r="P739" s="12"/>
    </row>
    <row r="740" spans="1:16">
      <c r="A740" s="15"/>
      <c r="B740" s="11"/>
      <c r="C740" s="16">
        <f>IF($B740="","",IFERROR(INDEX('製品一覧'!$B$5:$B$54,MATCH($B740,'製品一覧'!$A$5:$A$54,0)),"型番が未登録"))</f>
        <v/>
      </c>
      <c r="D740" s="11"/>
      <c r="E740" s="15"/>
      <c r="F740" s="12"/>
      <c r="G740" s="12"/>
      <c r="H740" s="12"/>
      <c r="I740" s="11"/>
      <c r="J740" s="12"/>
      <c r="K740" s="12"/>
      <c r="L740" s="17">
        <f>IF($B740="","",IFERROR(INDEX('製品一覧'!$C$5:$C$54,MATCH($B740,'製品一覧'!$A$5:$A$54,0)),""))</f>
        <v/>
      </c>
      <c r="M740" s="18">
        <f>IF(AND(ISNUMBER($E740),ISNUMBER($L740),$L740&gt;0),IF(DAY($E740)&gt;DAY(DATE(YEAR($E740),MONTH($E740)+$L740+1,0)),DATE(YEAR($E740),MONTH($E740)+$L740+1,0),DATE(YEAR($E740),MONTH($E740)+$L740,DAY($E740))-1),"")</f>
        <v/>
      </c>
      <c r="N740" s="6">
        <f>IF($B740&amp;$D740&amp;$E740="","",IF($M740="","入力不足",IF($M740&gt;=TODAY(),"期間内の目安","期限切れの目安")))</f>
        <v/>
      </c>
      <c r="O740" s="6">
        <f>IF($D740="","",IF(SUMPRODUCT(--($D$5:$D$1004=$D740))&gt;1,"重複あり",""))</f>
        <v/>
      </c>
      <c r="P740" s="12"/>
    </row>
    <row r="741" spans="1:16">
      <c r="A741" s="15"/>
      <c r="B741" s="11"/>
      <c r="C741" s="16">
        <f>IF($B741="","",IFERROR(INDEX('製品一覧'!$B$5:$B$54,MATCH($B741,'製品一覧'!$A$5:$A$54,0)),"型番が未登録"))</f>
        <v/>
      </c>
      <c r="D741" s="11"/>
      <c r="E741" s="15"/>
      <c r="F741" s="12"/>
      <c r="G741" s="12"/>
      <c r="H741" s="12"/>
      <c r="I741" s="11"/>
      <c r="J741" s="12"/>
      <c r="K741" s="12"/>
      <c r="L741" s="17">
        <f>IF($B741="","",IFERROR(INDEX('製品一覧'!$C$5:$C$54,MATCH($B741,'製品一覧'!$A$5:$A$54,0)),""))</f>
        <v/>
      </c>
      <c r="M741" s="18">
        <f>IF(AND(ISNUMBER($E741),ISNUMBER($L741),$L741&gt;0),IF(DAY($E741)&gt;DAY(DATE(YEAR($E741),MONTH($E741)+$L741+1,0)),DATE(YEAR($E741),MONTH($E741)+$L741+1,0),DATE(YEAR($E741),MONTH($E741)+$L741,DAY($E741))-1),"")</f>
        <v/>
      </c>
      <c r="N741" s="6">
        <f>IF($B741&amp;$D741&amp;$E741="","",IF($M741="","入力不足",IF($M741&gt;=TODAY(),"期間内の目安","期限切れの目安")))</f>
        <v/>
      </c>
      <c r="O741" s="6">
        <f>IF($D741="","",IF(SUMPRODUCT(--($D$5:$D$1004=$D741))&gt;1,"重複あり",""))</f>
        <v/>
      </c>
      <c r="P741" s="12"/>
    </row>
    <row r="742" spans="1:16">
      <c r="A742" s="15"/>
      <c r="B742" s="11"/>
      <c r="C742" s="16">
        <f>IF($B742="","",IFERROR(INDEX('製品一覧'!$B$5:$B$54,MATCH($B742,'製品一覧'!$A$5:$A$54,0)),"型番が未登録"))</f>
        <v/>
      </c>
      <c r="D742" s="11"/>
      <c r="E742" s="15"/>
      <c r="F742" s="12"/>
      <c r="G742" s="12"/>
      <c r="H742" s="12"/>
      <c r="I742" s="11"/>
      <c r="J742" s="12"/>
      <c r="K742" s="12"/>
      <c r="L742" s="17">
        <f>IF($B742="","",IFERROR(INDEX('製品一覧'!$C$5:$C$54,MATCH($B742,'製品一覧'!$A$5:$A$54,0)),""))</f>
        <v/>
      </c>
      <c r="M742" s="18">
        <f>IF(AND(ISNUMBER($E742),ISNUMBER($L742),$L742&gt;0),IF(DAY($E742)&gt;DAY(DATE(YEAR($E742),MONTH($E742)+$L742+1,0)),DATE(YEAR($E742),MONTH($E742)+$L742+1,0),DATE(YEAR($E742),MONTH($E742)+$L742,DAY($E742))-1),"")</f>
        <v/>
      </c>
      <c r="N742" s="6">
        <f>IF($B742&amp;$D742&amp;$E742="","",IF($M742="","入力不足",IF($M742&gt;=TODAY(),"期間内の目安","期限切れの目安")))</f>
        <v/>
      </c>
      <c r="O742" s="6">
        <f>IF($D742="","",IF(SUMPRODUCT(--($D$5:$D$1004=$D742))&gt;1,"重複あり",""))</f>
        <v/>
      </c>
      <c r="P742" s="12"/>
    </row>
    <row r="743" spans="1:16">
      <c r="A743" s="15"/>
      <c r="B743" s="11"/>
      <c r="C743" s="16">
        <f>IF($B743="","",IFERROR(INDEX('製品一覧'!$B$5:$B$54,MATCH($B743,'製品一覧'!$A$5:$A$54,0)),"型番が未登録"))</f>
        <v/>
      </c>
      <c r="D743" s="11"/>
      <c r="E743" s="15"/>
      <c r="F743" s="12"/>
      <c r="G743" s="12"/>
      <c r="H743" s="12"/>
      <c r="I743" s="11"/>
      <c r="J743" s="12"/>
      <c r="K743" s="12"/>
      <c r="L743" s="17">
        <f>IF($B743="","",IFERROR(INDEX('製品一覧'!$C$5:$C$54,MATCH($B743,'製品一覧'!$A$5:$A$54,0)),""))</f>
        <v/>
      </c>
      <c r="M743" s="18">
        <f>IF(AND(ISNUMBER($E743),ISNUMBER($L743),$L743&gt;0),IF(DAY($E743)&gt;DAY(DATE(YEAR($E743),MONTH($E743)+$L743+1,0)),DATE(YEAR($E743),MONTH($E743)+$L743+1,0),DATE(YEAR($E743),MONTH($E743)+$L743,DAY($E743))-1),"")</f>
        <v/>
      </c>
      <c r="N743" s="6">
        <f>IF($B743&amp;$D743&amp;$E743="","",IF($M743="","入力不足",IF($M743&gt;=TODAY(),"期間内の目安","期限切れの目安")))</f>
        <v/>
      </c>
      <c r="O743" s="6">
        <f>IF($D743="","",IF(SUMPRODUCT(--($D$5:$D$1004=$D743))&gt;1,"重複あり",""))</f>
        <v/>
      </c>
      <c r="P743" s="12"/>
    </row>
    <row r="744" spans="1:16">
      <c r="A744" s="15"/>
      <c r="B744" s="11"/>
      <c r="C744" s="16">
        <f>IF($B744="","",IFERROR(INDEX('製品一覧'!$B$5:$B$54,MATCH($B744,'製品一覧'!$A$5:$A$54,0)),"型番が未登録"))</f>
        <v/>
      </c>
      <c r="D744" s="11"/>
      <c r="E744" s="15"/>
      <c r="F744" s="12"/>
      <c r="G744" s="12"/>
      <c r="H744" s="12"/>
      <c r="I744" s="11"/>
      <c r="J744" s="12"/>
      <c r="K744" s="12"/>
      <c r="L744" s="17">
        <f>IF($B744="","",IFERROR(INDEX('製品一覧'!$C$5:$C$54,MATCH($B744,'製品一覧'!$A$5:$A$54,0)),""))</f>
        <v/>
      </c>
      <c r="M744" s="18">
        <f>IF(AND(ISNUMBER($E744),ISNUMBER($L744),$L744&gt;0),IF(DAY($E744)&gt;DAY(DATE(YEAR($E744),MONTH($E744)+$L744+1,0)),DATE(YEAR($E744),MONTH($E744)+$L744+1,0),DATE(YEAR($E744),MONTH($E744)+$L744,DAY($E744))-1),"")</f>
        <v/>
      </c>
      <c r="N744" s="6">
        <f>IF($B744&amp;$D744&amp;$E744="","",IF($M744="","入力不足",IF($M744&gt;=TODAY(),"期間内の目安","期限切れの目安")))</f>
        <v/>
      </c>
      <c r="O744" s="6">
        <f>IF($D744="","",IF(SUMPRODUCT(--($D$5:$D$1004=$D744))&gt;1,"重複あり",""))</f>
        <v/>
      </c>
      <c r="P744" s="12"/>
    </row>
    <row r="745" spans="1:16">
      <c r="A745" s="15"/>
      <c r="B745" s="11"/>
      <c r="C745" s="16">
        <f>IF($B745="","",IFERROR(INDEX('製品一覧'!$B$5:$B$54,MATCH($B745,'製品一覧'!$A$5:$A$54,0)),"型番が未登録"))</f>
        <v/>
      </c>
      <c r="D745" s="11"/>
      <c r="E745" s="15"/>
      <c r="F745" s="12"/>
      <c r="G745" s="12"/>
      <c r="H745" s="12"/>
      <c r="I745" s="11"/>
      <c r="J745" s="12"/>
      <c r="K745" s="12"/>
      <c r="L745" s="17">
        <f>IF($B745="","",IFERROR(INDEX('製品一覧'!$C$5:$C$54,MATCH($B745,'製品一覧'!$A$5:$A$54,0)),""))</f>
        <v/>
      </c>
      <c r="M745" s="18">
        <f>IF(AND(ISNUMBER($E745),ISNUMBER($L745),$L745&gt;0),IF(DAY($E745)&gt;DAY(DATE(YEAR($E745),MONTH($E745)+$L745+1,0)),DATE(YEAR($E745),MONTH($E745)+$L745+1,0),DATE(YEAR($E745),MONTH($E745)+$L745,DAY($E745))-1),"")</f>
        <v/>
      </c>
      <c r="N745" s="6">
        <f>IF($B745&amp;$D745&amp;$E745="","",IF($M745="","入力不足",IF($M745&gt;=TODAY(),"期間内の目安","期限切れの目安")))</f>
        <v/>
      </c>
      <c r="O745" s="6">
        <f>IF($D745="","",IF(SUMPRODUCT(--($D$5:$D$1004=$D745))&gt;1,"重複あり",""))</f>
        <v/>
      </c>
      <c r="P745" s="12"/>
    </row>
    <row r="746" spans="1:16">
      <c r="A746" s="15"/>
      <c r="B746" s="11"/>
      <c r="C746" s="16">
        <f>IF($B746="","",IFERROR(INDEX('製品一覧'!$B$5:$B$54,MATCH($B746,'製品一覧'!$A$5:$A$54,0)),"型番が未登録"))</f>
        <v/>
      </c>
      <c r="D746" s="11"/>
      <c r="E746" s="15"/>
      <c r="F746" s="12"/>
      <c r="G746" s="12"/>
      <c r="H746" s="12"/>
      <c r="I746" s="11"/>
      <c r="J746" s="12"/>
      <c r="K746" s="12"/>
      <c r="L746" s="17">
        <f>IF($B746="","",IFERROR(INDEX('製品一覧'!$C$5:$C$54,MATCH($B746,'製品一覧'!$A$5:$A$54,0)),""))</f>
        <v/>
      </c>
      <c r="M746" s="18">
        <f>IF(AND(ISNUMBER($E746),ISNUMBER($L746),$L746&gt;0),IF(DAY($E746)&gt;DAY(DATE(YEAR($E746),MONTH($E746)+$L746+1,0)),DATE(YEAR($E746),MONTH($E746)+$L746+1,0),DATE(YEAR($E746),MONTH($E746)+$L746,DAY($E746))-1),"")</f>
        <v/>
      </c>
      <c r="N746" s="6">
        <f>IF($B746&amp;$D746&amp;$E746="","",IF($M746="","入力不足",IF($M746&gt;=TODAY(),"期間内の目安","期限切れの目安")))</f>
        <v/>
      </c>
      <c r="O746" s="6">
        <f>IF($D746="","",IF(SUMPRODUCT(--($D$5:$D$1004=$D746))&gt;1,"重複あり",""))</f>
        <v/>
      </c>
      <c r="P746" s="12"/>
    </row>
    <row r="747" spans="1:16">
      <c r="A747" s="15"/>
      <c r="B747" s="11"/>
      <c r="C747" s="16">
        <f>IF($B747="","",IFERROR(INDEX('製品一覧'!$B$5:$B$54,MATCH($B747,'製品一覧'!$A$5:$A$54,0)),"型番が未登録"))</f>
        <v/>
      </c>
      <c r="D747" s="11"/>
      <c r="E747" s="15"/>
      <c r="F747" s="12"/>
      <c r="G747" s="12"/>
      <c r="H747" s="12"/>
      <c r="I747" s="11"/>
      <c r="J747" s="12"/>
      <c r="K747" s="12"/>
      <c r="L747" s="17">
        <f>IF($B747="","",IFERROR(INDEX('製品一覧'!$C$5:$C$54,MATCH($B747,'製品一覧'!$A$5:$A$54,0)),""))</f>
        <v/>
      </c>
      <c r="M747" s="18">
        <f>IF(AND(ISNUMBER($E747),ISNUMBER($L747),$L747&gt;0),IF(DAY($E747)&gt;DAY(DATE(YEAR($E747),MONTH($E747)+$L747+1,0)),DATE(YEAR($E747),MONTH($E747)+$L747+1,0),DATE(YEAR($E747),MONTH($E747)+$L747,DAY($E747))-1),"")</f>
        <v/>
      </c>
      <c r="N747" s="6">
        <f>IF($B747&amp;$D747&amp;$E747="","",IF($M747="","入力不足",IF($M747&gt;=TODAY(),"期間内の目安","期限切れの目安")))</f>
        <v/>
      </c>
      <c r="O747" s="6">
        <f>IF($D747="","",IF(SUMPRODUCT(--($D$5:$D$1004=$D747))&gt;1,"重複あり",""))</f>
        <v/>
      </c>
      <c r="P747" s="12"/>
    </row>
    <row r="748" spans="1:16">
      <c r="A748" s="15"/>
      <c r="B748" s="11"/>
      <c r="C748" s="16">
        <f>IF($B748="","",IFERROR(INDEX('製品一覧'!$B$5:$B$54,MATCH($B748,'製品一覧'!$A$5:$A$54,0)),"型番が未登録"))</f>
        <v/>
      </c>
      <c r="D748" s="11"/>
      <c r="E748" s="15"/>
      <c r="F748" s="12"/>
      <c r="G748" s="12"/>
      <c r="H748" s="12"/>
      <c r="I748" s="11"/>
      <c r="J748" s="12"/>
      <c r="K748" s="12"/>
      <c r="L748" s="17">
        <f>IF($B748="","",IFERROR(INDEX('製品一覧'!$C$5:$C$54,MATCH($B748,'製品一覧'!$A$5:$A$54,0)),""))</f>
        <v/>
      </c>
      <c r="M748" s="18">
        <f>IF(AND(ISNUMBER($E748),ISNUMBER($L748),$L748&gt;0),IF(DAY($E748)&gt;DAY(DATE(YEAR($E748),MONTH($E748)+$L748+1,0)),DATE(YEAR($E748),MONTH($E748)+$L748+1,0),DATE(YEAR($E748),MONTH($E748)+$L748,DAY($E748))-1),"")</f>
        <v/>
      </c>
      <c r="N748" s="6">
        <f>IF($B748&amp;$D748&amp;$E748="","",IF($M748="","入力不足",IF($M748&gt;=TODAY(),"期間内の目安","期限切れの目安")))</f>
        <v/>
      </c>
      <c r="O748" s="6">
        <f>IF($D748="","",IF(SUMPRODUCT(--($D$5:$D$1004=$D748))&gt;1,"重複あり",""))</f>
        <v/>
      </c>
      <c r="P748" s="12"/>
    </row>
    <row r="749" spans="1:16">
      <c r="A749" s="15"/>
      <c r="B749" s="11"/>
      <c r="C749" s="16">
        <f>IF($B749="","",IFERROR(INDEX('製品一覧'!$B$5:$B$54,MATCH($B749,'製品一覧'!$A$5:$A$54,0)),"型番が未登録"))</f>
        <v/>
      </c>
      <c r="D749" s="11"/>
      <c r="E749" s="15"/>
      <c r="F749" s="12"/>
      <c r="G749" s="12"/>
      <c r="H749" s="12"/>
      <c r="I749" s="11"/>
      <c r="J749" s="12"/>
      <c r="K749" s="12"/>
      <c r="L749" s="17">
        <f>IF($B749="","",IFERROR(INDEX('製品一覧'!$C$5:$C$54,MATCH($B749,'製品一覧'!$A$5:$A$54,0)),""))</f>
        <v/>
      </c>
      <c r="M749" s="18">
        <f>IF(AND(ISNUMBER($E749),ISNUMBER($L749),$L749&gt;0),IF(DAY($E749)&gt;DAY(DATE(YEAR($E749),MONTH($E749)+$L749+1,0)),DATE(YEAR($E749),MONTH($E749)+$L749+1,0),DATE(YEAR($E749),MONTH($E749)+$L749,DAY($E749))-1),"")</f>
        <v/>
      </c>
      <c r="N749" s="6">
        <f>IF($B749&amp;$D749&amp;$E749="","",IF($M749="","入力不足",IF($M749&gt;=TODAY(),"期間内の目安","期限切れの目安")))</f>
        <v/>
      </c>
      <c r="O749" s="6">
        <f>IF($D749="","",IF(SUMPRODUCT(--($D$5:$D$1004=$D749))&gt;1,"重複あり",""))</f>
        <v/>
      </c>
      <c r="P749" s="12"/>
    </row>
    <row r="750" spans="1:16">
      <c r="A750" s="15"/>
      <c r="B750" s="11"/>
      <c r="C750" s="16">
        <f>IF($B750="","",IFERROR(INDEX('製品一覧'!$B$5:$B$54,MATCH($B750,'製品一覧'!$A$5:$A$54,0)),"型番が未登録"))</f>
        <v/>
      </c>
      <c r="D750" s="11"/>
      <c r="E750" s="15"/>
      <c r="F750" s="12"/>
      <c r="G750" s="12"/>
      <c r="H750" s="12"/>
      <c r="I750" s="11"/>
      <c r="J750" s="12"/>
      <c r="K750" s="12"/>
      <c r="L750" s="17">
        <f>IF($B750="","",IFERROR(INDEX('製品一覧'!$C$5:$C$54,MATCH($B750,'製品一覧'!$A$5:$A$54,0)),""))</f>
        <v/>
      </c>
      <c r="M750" s="18">
        <f>IF(AND(ISNUMBER($E750),ISNUMBER($L750),$L750&gt;0),IF(DAY($E750)&gt;DAY(DATE(YEAR($E750),MONTH($E750)+$L750+1,0)),DATE(YEAR($E750),MONTH($E750)+$L750+1,0),DATE(YEAR($E750),MONTH($E750)+$L750,DAY($E750))-1),"")</f>
        <v/>
      </c>
      <c r="N750" s="6">
        <f>IF($B750&amp;$D750&amp;$E750="","",IF($M750="","入力不足",IF($M750&gt;=TODAY(),"期間内の目安","期限切れの目安")))</f>
        <v/>
      </c>
      <c r="O750" s="6">
        <f>IF($D750="","",IF(SUMPRODUCT(--($D$5:$D$1004=$D750))&gt;1,"重複あり",""))</f>
        <v/>
      </c>
      <c r="P750" s="12"/>
    </row>
    <row r="751" spans="1:16">
      <c r="A751" s="15"/>
      <c r="B751" s="11"/>
      <c r="C751" s="16">
        <f>IF($B751="","",IFERROR(INDEX('製品一覧'!$B$5:$B$54,MATCH($B751,'製品一覧'!$A$5:$A$54,0)),"型番が未登録"))</f>
        <v/>
      </c>
      <c r="D751" s="11"/>
      <c r="E751" s="15"/>
      <c r="F751" s="12"/>
      <c r="G751" s="12"/>
      <c r="H751" s="12"/>
      <c r="I751" s="11"/>
      <c r="J751" s="12"/>
      <c r="K751" s="12"/>
      <c r="L751" s="17">
        <f>IF($B751="","",IFERROR(INDEX('製品一覧'!$C$5:$C$54,MATCH($B751,'製品一覧'!$A$5:$A$54,0)),""))</f>
        <v/>
      </c>
      <c r="M751" s="18">
        <f>IF(AND(ISNUMBER($E751),ISNUMBER($L751),$L751&gt;0),IF(DAY($E751)&gt;DAY(DATE(YEAR($E751),MONTH($E751)+$L751+1,0)),DATE(YEAR($E751),MONTH($E751)+$L751+1,0),DATE(YEAR($E751),MONTH($E751)+$L751,DAY($E751))-1),"")</f>
        <v/>
      </c>
      <c r="N751" s="6">
        <f>IF($B751&amp;$D751&amp;$E751="","",IF($M751="","入力不足",IF($M751&gt;=TODAY(),"期間内の目安","期限切れの目安")))</f>
        <v/>
      </c>
      <c r="O751" s="6">
        <f>IF($D751="","",IF(SUMPRODUCT(--($D$5:$D$1004=$D751))&gt;1,"重複あり",""))</f>
        <v/>
      </c>
      <c r="P751" s="12"/>
    </row>
    <row r="752" spans="1:16">
      <c r="A752" s="15"/>
      <c r="B752" s="11"/>
      <c r="C752" s="16">
        <f>IF($B752="","",IFERROR(INDEX('製品一覧'!$B$5:$B$54,MATCH($B752,'製品一覧'!$A$5:$A$54,0)),"型番が未登録"))</f>
        <v/>
      </c>
      <c r="D752" s="11"/>
      <c r="E752" s="15"/>
      <c r="F752" s="12"/>
      <c r="G752" s="12"/>
      <c r="H752" s="12"/>
      <c r="I752" s="11"/>
      <c r="J752" s="12"/>
      <c r="K752" s="12"/>
      <c r="L752" s="17">
        <f>IF($B752="","",IFERROR(INDEX('製品一覧'!$C$5:$C$54,MATCH($B752,'製品一覧'!$A$5:$A$54,0)),""))</f>
        <v/>
      </c>
      <c r="M752" s="18">
        <f>IF(AND(ISNUMBER($E752),ISNUMBER($L752),$L752&gt;0),IF(DAY($E752)&gt;DAY(DATE(YEAR($E752),MONTH($E752)+$L752+1,0)),DATE(YEAR($E752),MONTH($E752)+$L752+1,0),DATE(YEAR($E752),MONTH($E752)+$L752,DAY($E752))-1),"")</f>
        <v/>
      </c>
      <c r="N752" s="6">
        <f>IF($B752&amp;$D752&amp;$E752="","",IF($M752="","入力不足",IF($M752&gt;=TODAY(),"期間内の目安","期限切れの目安")))</f>
        <v/>
      </c>
      <c r="O752" s="6">
        <f>IF($D752="","",IF(SUMPRODUCT(--($D$5:$D$1004=$D752))&gt;1,"重複あり",""))</f>
        <v/>
      </c>
      <c r="P752" s="12"/>
    </row>
    <row r="753" spans="1:16">
      <c r="A753" s="15"/>
      <c r="B753" s="11"/>
      <c r="C753" s="16">
        <f>IF($B753="","",IFERROR(INDEX('製品一覧'!$B$5:$B$54,MATCH($B753,'製品一覧'!$A$5:$A$54,0)),"型番が未登録"))</f>
        <v/>
      </c>
      <c r="D753" s="11"/>
      <c r="E753" s="15"/>
      <c r="F753" s="12"/>
      <c r="G753" s="12"/>
      <c r="H753" s="12"/>
      <c r="I753" s="11"/>
      <c r="J753" s="12"/>
      <c r="K753" s="12"/>
      <c r="L753" s="17">
        <f>IF($B753="","",IFERROR(INDEX('製品一覧'!$C$5:$C$54,MATCH($B753,'製品一覧'!$A$5:$A$54,0)),""))</f>
        <v/>
      </c>
      <c r="M753" s="18">
        <f>IF(AND(ISNUMBER($E753),ISNUMBER($L753),$L753&gt;0),IF(DAY($E753)&gt;DAY(DATE(YEAR($E753),MONTH($E753)+$L753+1,0)),DATE(YEAR($E753),MONTH($E753)+$L753+1,0),DATE(YEAR($E753),MONTH($E753)+$L753,DAY($E753))-1),"")</f>
        <v/>
      </c>
      <c r="N753" s="6">
        <f>IF($B753&amp;$D753&amp;$E753="","",IF($M753="","入力不足",IF($M753&gt;=TODAY(),"期間内の目安","期限切れの目安")))</f>
        <v/>
      </c>
      <c r="O753" s="6">
        <f>IF($D753="","",IF(SUMPRODUCT(--($D$5:$D$1004=$D753))&gt;1,"重複あり",""))</f>
        <v/>
      </c>
      <c r="P753" s="12"/>
    </row>
    <row r="754" spans="1:16">
      <c r="A754" s="15"/>
      <c r="B754" s="11"/>
      <c r="C754" s="16">
        <f>IF($B754="","",IFERROR(INDEX('製品一覧'!$B$5:$B$54,MATCH($B754,'製品一覧'!$A$5:$A$54,0)),"型番が未登録"))</f>
        <v/>
      </c>
      <c r="D754" s="11"/>
      <c r="E754" s="15"/>
      <c r="F754" s="12"/>
      <c r="G754" s="12"/>
      <c r="H754" s="12"/>
      <c r="I754" s="11"/>
      <c r="J754" s="12"/>
      <c r="K754" s="12"/>
      <c r="L754" s="17">
        <f>IF($B754="","",IFERROR(INDEX('製品一覧'!$C$5:$C$54,MATCH($B754,'製品一覧'!$A$5:$A$54,0)),""))</f>
        <v/>
      </c>
      <c r="M754" s="18">
        <f>IF(AND(ISNUMBER($E754),ISNUMBER($L754),$L754&gt;0),IF(DAY($E754)&gt;DAY(DATE(YEAR($E754),MONTH($E754)+$L754+1,0)),DATE(YEAR($E754),MONTH($E754)+$L754+1,0),DATE(YEAR($E754),MONTH($E754)+$L754,DAY($E754))-1),"")</f>
        <v/>
      </c>
      <c r="N754" s="6">
        <f>IF($B754&amp;$D754&amp;$E754="","",IF($M754="","入力不足",IF($M754&gt;=TODAY(),"期間内の目安","期限切れの目安")))</f>
        <v/>
      </c>
      <c r="O754" s="6">
        <f>IF($D754="","",IF(SUMPRODUCT(--($D$5:$D$1004=$D754))&gt;1,"重複あり",""))</f>
        <v/>
      </c>
      <c r="P754" s="12"/>
    </row>
    <row r="755" spans="1:16">
      <c r="A755" s="15"/>
      <c r="B755" s="11"/>
      <c r="C755" s="16">
        <f>IF($B755="","",IFERROR(INDEX('製品一覧'!$B$5:$B$54,MATCH($B755,'製品一覧'!$A$5:$A$54,0)),"型番が未登録"))</f>
        <v/>
      </c>
      <c r="D755" s="11"/>
      <c r="E755" s="15"/>
      <c r="F755" s="12"/>
      <c r="G755" s="12"/>
      <c r="H755" s="12"/>
      <c r="I755" s="11"/>
      <c r="J755" s="12"/>
      <c r="K755" s="12"/>
      <c r="L755" s="17">
        <f>IF($B755="","",IFERROR(INDEX('製品一覧'!$C$5:$C$54,MATCH($B755,'製品一覧'!$A$5:$A$54,0)),""))</f>
        <v/>
      </c>
      <c r="M755" s="18">
        <f>IF(AND(ISNUMBER($E755),ISNUMBER($L755),$L755&gt;0),IF(DAY($E755)&gt;DAY(DATE(YEAR($E755),MONTH($E755)+$L755+1,0)),DATE(YEAR($E755),MONTH($E755)+$L755+1,0),DATE(YEAR($E755),MONTH($E755)+$L755,DAY($E755))-1),"")</f>
        <v/>
      </c>
      <c r="N755" s="6">
        <f>IF($B755&amp;$D755&amp;$E755="","",IF($M755="","入力不足",IF($M755&gt;=TODAY(),"期間内の目安","期限切れの目安")))</f>
        <v/>
      </c>
      <c r="O755" s="6">
        <f>IF($D755="","",IF(SUMPRODUCT(--($D$5:$D$1004=$D755))&gt;1,"重複あり",""))</f>
        <v/>
      </c>
      <c r="P755" s="12"/>
    </row>
    <row r="756" spans="1:16">
      <c r="A756" s="15"/>
      <c r="B756" s="11"/>
      <c r="C756" s="16">
        <f>IF($B756="","",IFERROR(INDEX('製品一覧'!$B$5:$B$54,MATCH($B756,'製品一覧'!$A$5:$A$54,0)),"型番が未登録"))</f>
        <v/>
      </c>
      <c r="D756" s="11"/>
      <c r="E756" s="15"/>
      <c r="F756" s="12"/>
      <c r="G756" s="12"/>
      <c r="H756" s="12"/>
      <c r="I756" s="11"/>
      <c r="J756" s="12"/>
      <c r="K756" s="12"/>
      <c r="L756" s="17">
        <f>IF($B756="","",IFERROR(INDEX('製品一覧'!$C$5:$C$54,MATCH($B756,'製品一覧'!$A$5:$A$54,0)),""))</f>
        <v/>
      </c>
      <c r="M756" s="18">
        <f>IF(AND(ISNUMBER($E756),ISNUMBER($L756),$L756&gt;0),IF(DAY($E756)&gt;DAY(DATE(YEAR($E756),MONTH($E756)+$L756+1,0)),DATE(YEAR($E756),MONTH($E756)+$L756+1,0),DATE(YEAR($E756),MONTH($E756)+$L756,DAY($E756))-1),"")</f>
        <v/>
      </c>
      <c r="N756" s="6">
        <f>IF($B756&amp;$D756&amp;$E756="","",IF($M756="","入力不足",IF($M756&gt;=TODAY(),"期間内の目安","期限切れの目安")))</f>
        <v/>
      </c>
      <c r="O756" s="6">
        <f>IF($D756="","",IF(SUMPRODUCT(--($D$5:$D$1004=$D756))&gt;1,"重複あり",""))</f>
        <v/>
      </c>
      <c r="P756" s="12"/>
    </row>
    <row r="757" spans="1:16">
      <c r="A757" s="15"/>
      <c r="B757" s="11"/>
      <c r="C757" s="16">
        <f>IF($B757="","",IFERROR(INDEX('製品一覧'!$B$5:$B$54,MATCH($B757,'製品一覧'!$A$5:$A$54,0)),"型番が未登録"))</f>
        <v/>
      </c>
      <c r="D757" s="11"/>
      <c r="E757" s="15"/>
      <c r="F757" s="12"/>
      <c r="G757" s="12"/>
      <c r="H757" s="12"/>
      <c r="I757" s="11"/>
      <c r="J757" s="12"/>
      <c r="K757" s="12"/>
      <c r="L757" s="17">
        <f>IF($B757="","",IFERROR(INDEX('製品一覧'!$C$5:$C$54,MATCH($B757,'製品一覧'!$A$5:$A$54,0)),""))</f>
        <v/>
      </c>
      <c r="M757" s="18">
        <f>IF(AND(ISNUMBER($E757),ISNUMBER($L757),$L757&gt;0),IF(DAY($E757)&gt;DAY(DATE(YEAR($E757),MONTH($E757)+$L757+1,0)),DATE(YEAR($E757),MONTH($E757)+$L757+1,0),DATE(YEAR($E757),MONTH($E757)+$L757,DAY($E757))-1),"")</f>
        <v/>
      </c>
      <c r="N757" s="6">
        <f>IF($B757&amp;$D757&amp;$E757="","",IF($M757="","入力不足",IF($M757&gt;=TODAY(),"期間内の目安","期限切れの目安")))</f>
        <v/>
      </c>
      <c r="O757" s="6">
        <f>IF($D757="","",IF(SUMPRODUCT(--($D$5:$D$1004=$D757))&gt;1,"重複あり",""))</f>
        <v/>
      </c>
      <c r="P757" s="12"/>
    </row>
    <row r="758" spans="1:16">
      <c r="A758" s="15"/>
      <c r="B758" s="11"/>
      <c r="C758" s="16">
        <f>IF($B758="","",IFERROR(INDEX('製品一覧'!$B$5:$B$54,MATCH($B758,'製品一覧'!$A$5:$A$54,0)),"型番が未登録"))</f>
        <v/>
      </c>
      <c r="D758" s="11"/>
      <c r="E758" s="15"/>
      <c r="F758" s="12"/>
      <c r="G758" s="12"/>
      <c r="H758" s="12"/>
      <c r="I758" s="11"/>
      <c r="J758" s="12"/>
      <c r="K758" s="12"/>
      <c r="L758" s="17">
        <f>IF($B758="","",IFERROR(INDEX('製品一覧'!$C$5:$C$54,MATCH($B758,'製品一覧'!$A$5:$A$54,0)),""))</f>
        <v/>
      </c>
      <c r="M758" s="18">
        <f>IF(AND(ISNUMBER($E758),ISNUMBER($L758),$L758&gt;0),IF(DAY($E758)&gt;DAY(DATE(YEAR($E758),MONTH($E758)+$L758+1,0)),DATE(YEAR($E758),MONTH($E758)+$L758+1,0),DATE(YEAR($E758),MONTH($E758)+$L758,DAY($E758))-1),"")</f>
        <v/>
      </c>
      <c r="N758" s="6">
        <f>IF($B758&amp;$D758&amp;$E758="","",IF($M758="","入力不足",IF($M758&gt;=TODAY(),"期間内の目安","期限切れの目安")))</f>
        <v/>
      </c>
      <c r="O758" s="6">
        <f>IF($D758="","",IF(SUMPRODUCT(--($D$5:$D$1004=$D758))&gt;1,"重複あり",""))</f>
        <v/>
      </c>
      <c r="P758" s="12"/>
    </row>
    <row r="759" spans="1:16">
      <c r="A759" s="15"/>
      <c r="B759" s="11"/>
      <c r="C759" s="16">
        <f>IF($B759="","",IFERROR(INDEX('製品一覧'!$B$5:$B$54,MATCH($B759,'製品一覧'!$A$5:$A$54,0)),"型番が未登録"))</f>
        <v/>
      </c>
      <c r="D759" s="11"/>
      <c r="E759" s="15"/>
      <c r="F759" s="12"/>
      <c r="G759" s="12"/>
      <c r="H759" s="12"/>
      <c r="I759" s="11"/>
      <c r="J759" s="12"/>
      <c r="K759" s="12"/>
      <c r="L759" s="17">
        <f>IF($B759="","",IFERROR(INDEX('製品一覧'!$C$5:$C$54,MATCH($B759,'製品一覧'!$A$5:$A$54,0)),""))</f>
        <v/>
      </c>
      <c r="M759" s="18">
        <f>IF(AND(ISNUMBER($E759),ISNUMBER($L759),$L759&gt;0),IF(DAY($E759)&gt;DAY(DATE(YEAR($E759),MONTH($E759)+$L759+1,0)),DATE(YEAR($E759),MONTH($E759)+$L759+1,0),DATE(YEAR($E759),MONTH($E759)+$L759,DAY($E759))-1),"")</f>
        <v/>
      </c>
      <c r="N759" s="6">
        <f>IF($B759&amp;$D759&amp;$E759="","",IF($M759="","入力不足",IF($M759&gt;=TODAY(),"期間内の目安","期限切れの目安")))</f>
        <v/>
      </c>
      <c r="O759" s="6">
        <f>IF($D759="","",IF(SUMPRODUCT(--($D$5:$D$1004=$D759))&gt;1,"重複あり",""))</f>
        <v/>
      </c>
      <c r="P759" s="12"/>
    </row>
    <row r="760" spans="1:16">
      <c r="A760" s="15"/>
      <c r="B760" s="11"/>
      <c r="C760" s="16">
        <f>IF($B760="","",IFERROR(INDEX('製品一覧'!$B$5:$B$54,MATCH($B760,'製品一覧'!$A$5:$A$54,0)),"型番が未登録"))</f>
        <v/>
      </c>
      <c r="D760" s="11"/>
      <c r="E760" s="15"/>
      <c r="F760" s="12"/>
      <c r="G760" s="12"/>
      <c r="H760" s="12"/>
      <c r="I760" s="11"/>
      <c r="J760" s="12"/>
      <c r="K760" s="12"/>
      <c r="L760" s="17">
        <f>IF($B760="","",IFERROR(INDEX('製品一覧'!$C$5:$C$54,MATCH($B760,'製品一覧'!$A$5:$A$54,0)),""))</f>
        <v/>
      </c>
      <c r="M760" s="18">
        <f>IF(AND(ISNUMBER($E760),ISNUMBER($L760),$L760&gt;0),IF(DAY($E760)&gt;DAY(DATE(YEAR($E760),MONTH($E760)+$L760+1,0)),DATE(YEAR($E760),MONTH($E760)+$L760+1,0),DATE(YEAR($E760),MONTH($E760)+$L760,DAY($E760))-1),"")</f>
        <v/>
      </c>
      <c r="N760" s="6">
        <f>IF($B760&amp;$D760&amp;$E760="","",IF($M760="","入力不足",IF($M760&gt;=TODAY(),"期間内の目安","期限切れの目安")))</f>
        <v/>
      </c>
      <c r="O760" s="6">
        <f>IF($D760="","",IF(SUMPRODUCT(--($D$5:$D$1004=$D760))&gt;1,"重複あり",""))</f>
        <v/>
      </c>
      <c r="P760" s="12"/>
    </row>
    <row r="761" spans="1:16">
      <c r="A761" s="15"/>
      <c r="B761" s="11"/>
      <c r="C761" s="16">
        <f>IF($B761="","",IFERROR(INDEX('製品一覧'!$B$5:$B$54,MATCH($B761,'製品一覧'!$A$5:$A$54,0)),"型番が未登録"))</f>
        <v/>
      </c>
      <c r="D761" s="11"/>
      <c r="E761" s="15"/>
      <c r="F761" s="12"/>
      <c r="G761" s="12"/>
      <c r="H761" s="12"/>
      <c r="I761" s="11"/>
      <c r="J761" s="12"/>
      <c r="K761" s="12"/>
      <c r="L761" s="17">
        <f>IF($B761="","",IFERROR(INDEX('製品一覧'!$C$5:$C$54,MATCH($B761,'製品一覧'!$A$5:$A$54,0)),""))</f>
        <v/>
      </c>
      <c r="M761" s="18">
        <f>IF(AND(ISNUMBER($E761),ISNUMBER($L761),$L761&gt;0),IF(DAY($E761)&gt;DAY(DATE(YEAR($E761),MONTH($E761)+$L761+1,0)),DATE(YEAR($E761),MONTH($E761)+$L761+1,0),DATE(YEAR($E761),MONTH($E761)+$L761,DAY($E761))-1),"")</f>
        <v/>
      </c>
      <c r="N761" s="6">
        <f>IF($B761&amp;$D761&amp;$E761="","",IF($M761="","入力不足",IF($M761&gt;=TODAY(),"期間内の目安","期限切れの目安")))</f>
        <v/>
      </c>
      <c r="O761" s="6">
        <f>IF($D761="","",IF(SUMPRODUCT(--($D$5:$D$1004=$D761))&gt;1,"重複あり",""))</f>
        <v/>
      </c>
      <c r="P761" s="12"/>
    </row>
    <row r="762" spans="1:16">
      <c r="A762" s="15"/>
      <c r="B762" s="11"/>
      <c r="C762" s="16">
        <f>IF($B762="","",IFERROR(INDEX('製品一覧'!$B$5:$B$54,MATCH($B762,'製品一覧'!$A$5:$A$54,0)),"型番が未登録"))</f>
        <v/>
      </c>
      <c r="D762" s="11"/>
      <c r="E762" s="15"/>
      <c r="F762" s="12"/>
      <c r="G762" s="12"/>
      <c r="H762" s="12"/>
      <c r="I762" s="11"/>
      <c r="J762" s="12"/>
      <c r="K762" s="12"/>
      <c r="L762" s="17">
        <f>IF($B762="","",IFERROR(INDEX('製品一覧'!$C$5:$C$54,MATCH($B762,'製品一覧'!$A$5:$A$54,0)),""))</f>
        <v/>
      </c>
      <c r="M762" s="18">
        <f>IF(AND(ISNUMBER($E762),ISNUMBER($L762),$L762&gt;0),IF(DAY($E762)&gt;DAY(DATE(YEAR($E762),MONTH($E762)+$L762+1,0)),DATE(YEAR($E762),MONTH($E762)+$L762+1,0),DATE(YEAR($E762),MONTH($E762)+$L762,DAY($E762))-1),"")</f>
        <v/>
      </c>
      <c r="N762" s="6">
        <f>IF($B762&amp;$D762&amp;$E762="","",IF($M762="","入力不足",IF($M762&gt;=TODAY(),"期間内の目安","期限切れの目安")))</f>
        <v/>
      </c>
      <c r="O762" s="6">
        <f>IF($D762="","",IF(SUMPRODUCT(--($D$5:$D$1004=$D762))&gt;1,"重複あり",""))</f>
        <v/>
      </c>
      <c r="P762" s="12"/>
    </row>
    <row r="763" spans="1:16">
      <c r="A763" s="15"/>
      <c r="B763" s="11"/>
      <c r="C763" s="16">
        <f>IF($B763="","",IFERROR(INDEX('製品一覧'!$B$5:$B$54,MATCH($B763,'製品一覧'!$A$5:$A$54,0)),"型番が未登録"))</f>
        <v/>
      </c>
      <c r="D763" s="11"/>
      <c r="E763" s="15"/>
      <c r="F763" s="12"/>
      <c r="G763" s="12"/>
      <c r="H763" s="12"/>
      <c r="I763" s="11"/>
      <c r="J763" s="12"/>
      <c r="K763" s="12"/>
      <c r="L763" s="17">
        <f>IF($B763="","",IFERROR(INDEX('製品一覧'!$C$5:$C$54,MATCH($B763,'製品一覧'!$A$5:$A$54,0)),""))</f>
        <v/>
      </c>
      <c r="M763" s="18">
        <f>IF(AND(ISNUMBER($E763),ISNUMBER($L763),$L763&gt;0),IF(DAY($E763)&gt;DAY(DATE(YEAR($E763),MONTH($E763)+$L763+1,0)),DATE(YEAR($E763),MONTH($E763)+$L763+1,0),DATE(YEAR($E763),MONTH($E763)+$L763,DAY($E763))-1),"")</f>
        <v/>
      </c>
      <c r="N763" s="6">
        <f>IF($B763&amp;$D763&amp;$E763="","",IF($M763="","入力不足",IF($M763&gt;=TODAY(),"期間内の目安","期限切れの目安")))</f>
        <v/>
      </c>
      <c r="O763" s="6">
        <f>IF($D763="","",IF(SUMPRODUCT(--($D$5:$D$1004=$D763))&gt;1,"重複あり",""))</f>
        <v/>
      </c>
      <c r="P763" s="12"/>
    </row>
    <row r="764" spans="1:16">
      <c r="A764" s="15"/>
      <c r="B764" s="11"/>
      <c r="C764" s="16">
        <f>IF($B764="","",IFERROR(INDEX('製品一覧'!$B$5:$B$54,MATCH($B764,'製品一覧'!$A$5:$A$54,0)),"型番が未登録"))</f>
        <v/>
      </c>
      <c r="D764" s="11"/>
      <c r="E764" s="15"/>
      <c r="F764" s="12"/>
      <c r="G764" s="12"/>
      <c r="H764" s="12"/>
      <c r="I764" s="11"/>
      <c r="J764" s="12"/>
      <c r="K764" s="12"/>
      <c r="L764" s="17">
        <f>IF($B764="","",IFERROR(INDEX('製品一覧'!$C$5:$C$54,MATCH($B764,'製品一覧'!$A$5:$A$54,0)),""))</f>
        <v/>
      </c>
      <c r="M764" s="18">
        <f>IF(AND(ISNUMBER($E764),ISNUMBER($L764),$L764&gt;0),IF(DAY($E764)&gt;DAY(DATE(YEAR($E764),MONTH($E764)+$L764+1,0)),DATE(YEAR($E764),MONTH($E764)+$L764+1,0),DATE(YEAR($E764),MONTH($E764)+$L764,DAY($E764))-1),"")</f>
        <v/>
      </c>
      <c r="N764" s="6">
        <f>IF($B764&amp;$D764&amp;$E764="","",IF($M764="","入力不足",IF($M764&gt;=TODAY(),"期間内の目安","期限切れの目安")))</f>
        <v/>
      </c>
      <c r="O764" s="6">
        <f>IF($D764="","",IF(SUMPRODUCT(--($D$5:$D$1004=$D764))&gt;1,"重複あり",""))</f>
        <v/>
      </c>
      <c r="P764" s="12"/>
    </row>
    <row r="765" spans="1:16">
      <c r="A765" s="15"/>
      <c r="B765" s="11"/>
      <c r="C765" s="16">
        <f>IF($B765="","",IFERROR(INDEX('製品一覧'!$B$5:$B$54,MATCH($B765,'製品一覧'!$A$5:$A$54,0)),"型番が未登録"))</f>
        <v/>
      </c>
      <c r="D765" s="11"/>
      <c r="E765" s="15"/>
      <c r="F765" s="12"/>
      <c r="G765" s="12"/>
      <c r="H765" s="12"/>
      <c r="I765" s="11"/>
      <c r="J765" s="12"/>
      <c r="K765" s="12"/>
      <c r="L765" s="17">
        <f>IF($B765="","",IFERROR(INDEX('製品一覧'!$C$5:$C$54,MATCH($B765,'製品一覧'!$A$5:$A$54,0)),""))</f>
        <v/>
      </c>
      <c r="M765" s="18">
        <f>IF(AND(ISNUMBER($E765),ISNUMBER($L765),$L765&gt;0),IF(DAY($E765)&gt;DAY(DATE(YEAR($E765),MONTH($E765)+$L765+1,0)),DATE(YEAR($E765),MONTH($E765)+$L765+1,0),DATE(YEAR($E765),MONTH($E765)+$L765,DAY($E765))-1),"")</f>
        <v/>
      </c>
      <c r="N765" s="6">
        <f>IF($B765&amp;$D765&amp;$E765="","",IF($M765="","入力不足",IF($M765&gt;=TODAY(),"期間内の目安","期限切れの目安")))</f>
        <v/>
      </c>
      <c r="O765" s="6">
        <f>IF($D765="","",IF(SUMPRODUCT(--($D$5:$D$1004=$D765))&gt;1,"重複あり",""))</f>
        <v/>
      </c>
      <c r="P765" s="12"/>
    </row>
    <row r="766" spans="1:16">
      <c r="A766" s="15"/>
      <c r="B766" s="11"/>
      <c r="C766" s="16">
        <f>IF($B766="","",IFERROR(INDEX('製品一覧'!$B$5:$B$54,MATCH($B766,'製品一覧'!$A$5:$A$54,0)),"型番が未登録"))</f>
        <v/>
      </c>
      <c r="D766" s="11"/>
      <c r="E766" s="15"/>
      <c r="F766" s="12"/>
      <c r="G766" s="12"/>
      <c r="H766" s="12"/>
      <c r="I766" s="11"/>
      <c r="J766" s="12"/>
      <c r="K766" s="12"/>
      <c r="L766" s="17">
        <f>IF($B766="","",IFERROR(INDEX('製品一覧'!$C$5:$C$54,MATCH($B766,'製品一覧'!$A$5:$A$54,0)),""))</f>
        <v/>
      </c>
      <c r="M766" s="18">
        <f>IF(AND(ISNUMBER($E766),ISNUMBER($L766),$L766&gt;0),IF(DAY($E766)&gt;DAY(DATE(YEAR($E766),MONTH($E766)+$L766+1,0)),DATE(YEAR($E766),MONTH($E766)+$L766+1,0),DATE(YEAR($E766),MONTH($E766)+$L766,DAY($E766))-1),"")</f>
        <v/>
      </c>
      <c r="N766" s="6">
        <f>IF($B766&amp;$D766&amp;$E766="","",IF($M766="","入力不足",IF($M766&gt;=TODAY(),"期間内の目安","期限切れの目安")))</f>
        <v/>
      </c>
      <c r="O766" s="6">
        <f>IF($D766="","",IF(SUMPRODUCT(--($D$5:$D$1004=$D766))&gt;1,"重複あり",""))</f>
        <v/>
      </c>
      <c r="P766" s="12"/>
    </row>
    <row r="767" spans="1:16">
      <c r="A767" s="15"/>
      <c r="B767" s="11"/>
      <c r="C767" s="16">
        <f>IF($B767="","",IFERROR(INDEX('製品一覧'!$B$5:$B$54,MATCH($B767,'製品一覧'!$A$5:$A$54,0)),"型番が未登録"))</f>
        <v/>
      </c>
      <c r="D767" s="11"/>
      <c r="E767" s="15"/>
      <c r="F767" s="12"/>
      <c r="G767" s="12"/>
      <c r="H767" s="12"/>
      <c r="I767" s="11"/>
      <c r="J767" s="12"/>
      <c r="K767" s="12"/>
      <c r="L767" s="17">
        <f>IF($B767="","",IFERROR(INDEX('製品一覧'!$C$5:$C$54,MATCH($B767,'製品一覧'!$A$5:$A$54,0)),""))</f>
        <v/>
      </c>
      <c r="M767" s="18">
        <f>IF(AND(ISNUMBER($E767),ISNUMBER($L767),$L767&gt;0),IF(DAY($E767)&gt;DAY(DATE(YEAR($E767),MONTH($E767)+$L767+1,0)),DATE(YEAR($E767),MONTH($E767)+$L767+1,0),DATE(YEAR($E767),MONTH($E767)+$L767,DAY($E767))-1),"")</f>
        <v/>
      </c>
      <c r="N767" s="6">
        <f>IF($B767&amp;$D767&amp;$E767="","",IF($M767="","入力不足",IF($M767&gt;=TODAY(),"期間内の目安","期限切れの目安")))</f>
        <v/>
      </c>
      <c r="O767" s="6">
        <f>IF($D767="","",IF(SUMPRODUCT(--($D$5:$D$1004=$D767))&gt;1,"重複あり",""))</f>
        <v/>
      </c>
      <c r="P767" s="12"/>
    </row>
    <row r="768" spans="1:16">
      <c r="A768" s="15"/>
      <c r="B768" s="11"/>
      <c r="C768" s="16">
        <f>IF($B768="","",IFERROR(INDEX('製品一覧'!$B$5:$B$54,MATCH($B768,'製品一覧'!$A$5:$A$54,0)),"型番が未登録"))</f>
        <v/>
      </c>
      <c r="D768" s="11"/>
      <c r="E768" s="15"/>
      <c r="F768" s="12"/>
      <c r="G768" s="12"/>
      <c r="H768" s="12"/>
      <c r="I768" s="11"/>
      <c r="J768" s="12"/>
      <c r="K768" s="12"/>
      <c r="L768" s="17">
        <f>IF($B768="","",IFERROR(INDEX('製品一覧'!$C$5:$C$54,MATCH($B768,'製品一覧'!$A$5:$A$54,0)),""))</f>
        <v/>
      </c>
      <c r="M768" s="18">
        <f>IF(AND(ISNUMBER($E768),ISNUMBER($L768),$L768&gt;0),IF(DAY($E768)&gt;DAY(DATE(YEAR($E768),MONTH($E768)+$L768+1,0)),DATE(YEAR($E768),MONTH($E768)+$L768+1,0),DATE(YEAR($E768),MONTH($E768)+$L768,DAY($E768))-1),"")</f>
        <v/>
      </c>
      <c r="N768" s="6">
        <f>IF($B768&amp;$D768&amp;$E768="","",IF($M768="","入力不足",IF($M768&gt;=TODAY(),"期間内の目安","期限切れの目安")))</f>
        <v/>
      </c>
      <c r="O768" s="6">
        <f>IF($D768="","",IF(SUMPRODUCT(--($D$5:$D$1004=$D768))&gt;1,"重複あり",""))</f>
        <v/>
      </c>
      <c r="P768" s="12"/>
    </row>
    <row r="769" spans="1:16">
      <c r="A769" s="15"/>
      <c r="B769" s="11"/>
      <c r="C769" s="16">
        <f>IF($B769="","",IFERROR(INDEX('製品一覧'!$B$5:$B$54,MATCH($B769,'製品一覧'!$A$5:$A$54,0)),"型番が未登録"))</f>
        <v/>
      </c>
      <c r="D769" s="11"/>
      <c r="E769" s="15"/>
      <c r="F769" s="12"/>
      <c r="G769" s="12"/>
      <c r="H769" s="12"/>
      <c r="I769" s="11"/>
      <c r="J769" s="12"/>
      <c r="K769" s="12"/>
      <c r="L769" s="17">
        <f>IF($B769="","",IFERROR(INDEX('製品一覧'!$C$5:$C$54,MATCH($B769,'製品一覧'!$A$5:$A$54,0)),""))</f>
        <v/>
      </c>
      <c r="M769" s="18">
        <f>IF(AND(ISNUMBER($E769),ISNUMBER($L769),$L769&gt;0),IF(DAY($E769)&gt;DAY(DATE(YEAR($E769),MONTH($E769)+$L769+1,0)),DATE(YEAR($E769),MONTH($E769)+$L769+1,0),DATE(YEAR($E769),MONTH($E769)+$L769,DAY($E769))-1),"")</f>
        <v/>
      </c>
      <c r="N769" s="6">
        <f>IF($B769&amp;$D769&amp;$E769="","",IF($M769="","入力不足",IF($M769&gt;=TODAY(),"期間内の目安","期限切れの目安")))</f>
        <v/>
      </c>
      <c r="O769" s="6">
        <f>IF($D769="","",IF(SUMPRODUCT(--($D$5:$D$1004=$D769))&gt;1,"重複あり",""))</f>
        <v/>
      </c>
      <c r="P769" s="12"/>
    </row>
    <row r="770" spans="1:16">
      <c r="A770" s="15"/>
      <c r="B770" s="11"/>
      <c r="C770" s="16">
        <f>IF($B770="","",IFERROR(INDEX('製品一覧'!$B$5:$B$54,MATCH($B770,'製品一覧'!$A$5:$A$54,0)),"型番が未登録"))</f>
        <v/>
      </c>
      <c r="D770" s="11"/>
      <c r="E770" s="15"/>
      <c r="F770" s="12"/>
      <c r="G770" s="12"/>
      <c r="H770" s="12"/>
      <c r="I770" s="11"/>
      <c r="J770" s="12"/>
      <c r="K770" s="12"/>
      <c r="L770" s="17">
        <f>IF($B770="","",IFERROR(INDEX('製品一覧'!$C$5:$C$54,MATCH($B770,'製品一覧'!$A$5:$A$54,0)),""))</f>
        <v/>
      </c>
      <c r="M770" s="18">
        <f>IF(AND(ISNUMBER($E770),ISNUMBER($L770),$L770&gt;0),IF(DAY($E770)&gt;DAY(DATE(YEAR($E770),MONTH($E770)+$L770+1,0)),DATE(YEAR($E770),MONTH($E770)+$L770+1,0),DATE(YEAR($E770),MONTH($E770)+$L770,DAY($E770))-1),"")</f>
        <v/>
      </c>
      <c r="N770" s="6">
        <f>IF($B770&amp;$D770&amp;$E770="","",IF($M770="","入力不足",IF($M770&gt;=TODAY(),"期間内の目安","期限切れの目安")))</f>
        <v/>
      </c>
      <c r="O770" s="6">
        <f>IF($D770="","",IF(SUMPRODUCT(--($D$5:$D$1004=$D770))&gt;1,"重複あり",""))</f>
        <v/>
      </c>
      <c r="P770" s="12"/>
    </row>
    <row r="771" spans="1:16">
      <c r="A771" s="15"/>
      <c r="B771" s="11"/>
      <c r="C771" s="16">
        <f>IF($B771="","",IFERROR(INDEX('製品一覧'!$B$5:$B$54,MATCH($B771,'製品一覧'!$A$5:$A$54,0)),"型番が未登録"))</f>
        <v/>
      </c>
      <c r="D771" s="11"/>
      <c r="E771" s="15"/>
      <c r="F771" s="12"/>
      <c r="G771" s="12"/>
      <c r="H771" s="12"/>
      <c r="I771" s="11"/>
      <c r="J771" s="12"/>
      <c r="K771" s="12"/>
      <c r="L771" s="17">
        <f>IF($B771="","",IFERROR(INDEX('製品一覧'!$C$5:$C$54,MATCH($B771,'製品一覧'!$A$5:$A$54,0)),""))</f>
        <v/>
      </c>
      <c r="M771" s="18">
        <f>IF(AND(ISNUMBER($E771),ISNUMBER($L771),$L771&gt;0),IF(DAY($E771)&gt;DAY(DATE(YEAR($E771),MONTH($E771)+$L771+1,0)),DATE(YEAR($E771),MONTH($E771)+$L771+1,0),DATE(YEAR($E771),MONTH($E771)+$L771,DAY($E771))-1),"")</f>
        <v/>
      </c>
      <c r="N771" s="6">
        <f>IF($B771&amp;$D771&amp;$E771="","",IF($M771="","入力不足",IF($M771&gt;=TODAY(),"期間内の目安","期限切れの目安")))</f>
        <v/>
      </c>
      <c r="O771" s="6">
        <f>IF($D771="","",IF(SUMPRODUCT(--($D$5:$D$1004=$D771))&gt;1,"重複あり",""))</f>
        <v/>
      </c>
      <c r="P771" s="12"/>
    </row>
    <row r="772" spans="1:16">
      <c r="A772" s="15"/>
      <c r="B772" s="11"/>
      <c r="C772" s="16">
        <f>IF($B772="","",IFERROR(INDEX('製品一覧'!$B$5:$B$54,MATCH($B772,'製品一覧'!$A$5:$A$54,0)),"型番が未登録"))</f>
        <v/>
      </c>
      <c r="D772" s="11"/>
      <c r="E772" s="15"/>
      <c r="F772" s="12"/>
      <c r="G772" s="12"/>
      <c r="H772" s="12"/>
      <c r="I772" s="11"/>
      <c r="J772" s="12"/>
      <c r="K772" s="12"/>
      <c r="L772" s="17">
        <f>IF($B772="","",IFERROR(INDEX('製品一覧'!$C$5:$C$54,MATCH($B772,'製品一覧'!$A$5:$A$54,0)),""))</f>
        <v/>
      </c>
      <c r="M772" s="18">
        <f>IF(AND(ISNUMBER($E772),ISNUMBER($L772),$L772&gt;0),IF(DAY($E772)&gt;DAY(DATE(YEAR($E772),MONTH($E772)+$L772+1,0)),DATE(YEAR($E772),MONTH($E772)+$L772+1,0),DATE(YEAR($E772),MONTH($E772)+$L772,DAY($E772))-1),"")</f>
        <v/>
      </c>
      <c r="N772" s="6">
        <f>IF($B772&amp;$D772&amp;$E772="","",IF($M772="","入力不足",IF($M772&gt;=TODAY(),"期間内の目安","期限切れの目安")))</f>
        <v/>
      </c>
      <c r="O772" s="6">
        <f>IF($D772="","",IF(SUMPRODUCT(--($D$5:$D$1004=$D772))&gt;1,"重複あり",""))</f>
        <v/>
      </c>
      <c r="P772" s="12"/>
    </row>
    <row r="773" spans="1:16">
      <c r="A773" s="15"/>
      <c r="B773" s="11"/>
      <c r="C773" s="16">
        <f>IF($B773="","",IFERROR(INDEX('製品一覧'!$B$5:$B$54,MATCH($B773,'製品一覧'!$A$5:$A$54,0)),"型番が未登録"))</f>
        <v/>
      </c>
      <c r="D773" s="11"/>
      <c r="E773" s="15"/>
      <c r="F773" s="12"/>
      <c r="G773" s="12"/>
      <c r="H773" s="12"/>
      <c r="I773" s="11"/>
      <c r="J773" s="12"/>
      <c r="K773" s="12"/>
      <c r="L773" s="17">
        <f>IF($B773="","",IFERROR(INDEX('製品一覧'!$C$5:$C$54,MATCH($B773,'製品一覧'!$A$5:$A$54,0)),""))</f>
        <v/>
      </c>
      <c r="M773" s="18">
        <f>IF(AND(ISNUMBER($E773),ISNUMBER($L773),$L773&gt;0),IF(DAY($E773)&gt;DAY(DATE(YEAR($E773),MONTH($E773)+$L773+1,0)),DATE(YEAR($E773),MONTH($E773)+$L773+1,0),DATE(YEAR($E773),MONTH($E773)+$L773,DAY($E773))-1),"")</f>
        <v/>
      </c>
      <c r="N773" s="6">
        <f>IF($B773&amp;$D773&amp;$E773="","",IF($M773="","入力不足",IF($M773&gt;=TODAY(),"期間内の目安","期限切れの目安")))</f>
        <v/>
      </c>
      <c r="O773" s="6">
        <f>IF($D773="","",IF(SUMPRODUCT(--($D$5:$D$1004=$D773))&gt;1,"重複あり",""))</f>
        <v/>
      </c>
      <c r="P773" s="12"/>
    </row>
    <row r="774" spans="1:16">
      <c r="A774" s="15"/>
      <c r="B774" s="11"/>
      <c r="C774" s="16">
        <f>IF($B774="","",IFERROR(INDEX('製品一覧'!$B$5:$B$54,MATCH($B774,'製品一覧'!$A$5:$A$54,0)),"型番が未登録"))</f>
        <v/>
      </c>
      <c r="D774" s="11"/>
      <c r="E774" s="15"/>
      <c r="F774" s="12"/>
      <c r="G774" s="12"/>
      <c r="H774" s="12"/>
      <c r="I774" s="11"/>
      <c r="J774" s="12"/>
      <c r="K774" s="12"/>
      <c r="L774" s="17">
        <f>IF($B774="","",IFERROR(INDEX('製品一覧'!$C$5:$C$54,MATCH($B774,'製品一覧'!$A$5:$A$54,0)),""))</f>
        <v/>
      </c>
      <c r="M774" s="18">
        <f>IF(AND(ISNUMBER($E774),ISNUMBER($L774),$L774&gt;0),IF(DAY($E774)&gt;DAY(DATE(YEAR($E774),MONTH($E774)+$L774+1,0)),DATE(YEAR($E774),MONTH($E774)+$L774+1,0),DATE(YEAR($E774),MONTH($E774)+$L774,DAY($E774))-1),"")</f>
        <v/>
      </c>
      <c r="N774" s="6">
        <f>IF($B774&amp;$D774&amp;$E774="","",IF($M774="","入力不足",IF($M774&gt;=TODAY(),"期間内の目安","期限切れの目安")))</f>
        <v/>
      </c>
      <c r="O774" s="6">
        <f>IF($D774="","",IF(SUMPRODUCT(--($D$5:$D$1004=$D774))&gt;1,"重複あり",""))</f>
        <v/>
      </c>
      <c r="P774" s="12"/>
    </row>
    <row r="775" spans="1:16">
      <c r="A775" s="15"/>
      <c r="B775" s="11"/>
      <c r="C775" s="16">
        <f>IF($B775="","",IFERROR(INDEX('製品一覧'!$B$5:$B$54,MATCH($B775,'製品一覧'!$A$5:$A$54,0)),"型番が未登録"))</f>
        <v/>
      </c>
      <c r="D775" s="11"/>
      <c r="E775" s="15"/>
      <c r="F775" s="12"/>
      <c r="G775" s="12"/>
      <c r="H775" s="12"/>
      <c r="I775" s="11"/>
      <c r="J775" s="12"/>
      <c r="K775" s="12"/>
      <c r="L775" s="17">
        <f>IF($B775="","",IFERROR(INDEX('製品一覧'!$C$5:$C$54,MATCH($B775,'製品一覧'!$A$5:$A$54,0)),""))</f>
        <v/>
      </c>
      <c r="M775" s="18">
        <f>IF(AND(ISNUMBER($E775),ISNUMBER($L775),$L775&gt;0),IF(DAY($E775)&gt;DAY(DATE(YEAR($E775),MONTH($E775)+$L775+1,0)),DATE(YEAR($E775),MONTH($E775)+$L775+1,0),DATE(YEAR($E775),MONTH($E775)+$L775,DAY($E775))-1),"")</f>
        <v/>
      </c>
      <c r="N775" s="6">
        <f>IF($B775&amp;$D775&amp;$E775="","",IF($M775="","入力不足",IF($M775&gt;=TODAY(),"期間内の目安","期限切れの目安")))</f>
        <v/>
      </c>
      <c r="O775" s="6">
        <f>IF($D775="","",IF(SUMPRODUCT(--($D$5:$D$1004=$D775))&gt;1,"重複あり",""))</f>
        <v/>
      </c>
      <c r="P775" s="12"/>
    </row>
    <row r="776" spans="1:16">
      <c r="A776" s="15"/>
      <c r="B776" s="11"/>
      <c r="C776" s="16">
        <f>IF($B776="","",IFERROR(INDEX('製品一覧'!$B$5:$B$54,MATCH($B776,'製品一覧'!$A$5:$A$54,0)),"型番が未登録"))</f>
        <v/>
      </c>
      <c r="D776" s="11"/>
      <c r="E776" s="15"/>
      <c r="F776" s="12"/>
      <c r="G776" s="12"/>
      <c r="H776" s="12"/>
      <c r="I776" s="11"/>
      <c r="J776" s="12"/>
      <c r="K776" s="12"/>
      <c r="L776" s="17">
        <f>IF($B776="","",IFERROR(INDEX('製品一覧'!$C$5:$C$54,MATCH($B776,'製品一覧'!$A$5:$A$54,0)),""))</f>
        <v/>
      </c>
      <c r="M776" s="18">
        <f>IF(AND(ISNUMBER($E776),ISNUMBER($L776),$L776&gt;0),IF(DAY($E776)&gt;DAY(DATE(YEAR($E776),MONTH($E776)+$L776+1,0)),DATE(YEAR($E776),MONTH($E776)+$L776+1,0),DATE(YEAR($E776),MONTH($E776)+$L776,DAY($E776))-1),"")</f>
        <v/>
      </c>
      <c r="N776" s="6">
        <f>IF($B776&amp;$D776&amp;$E776="","",IF($M776="","入力不足",IF($M776&gt;=TODAY(),"期間内の目安","期限切れの目安")))</f>
        <v/>
      </c>
      <c r="O776" s="6">
        <f>IF($D776="","",IF(SUMPRODUCT(--($D$5:$D$1004=$D776))&gt;1,"重複あり",""))</f>
        <v/>
      </c>
      <c r="P776" s="12"/>
    </row>
    <row r="777" spans="1:16">
      <c r="A777" s="15"/>
      <c r="B777" s="11"/>
      <c r="C777" s="16">
        <f>IF($B777="","",IFERROR(INDEX('製品一覧'!$B$5:$B$54,MATCH($B777,'製品一覧'!$A$5:$A$54,0)),"型番が未登録"))</f>
        <v/>
      </c>
      <c r="D777" s="11"/>
      <c r="E777" s="15"/>
      <c r="F777" s="12"/>
      <c r="G777" s="12"/>
      <c r="H777" s="12"/>
      <c r="I777" s="11"/>
      <c r="J777" s="12"/>
      <c r="K777" s="12"/>
      <c r="L777" s="17">
        <f>IF($B777="","",IFERROR(INDEX('製品一覧'!$C$5:$C$54,MATCH($B777,'製品一覧'!$A$5:$A$54,0)),""))</f>
        <v/>
      </c>
      <c r="M777" s="18">
        <f>IF(AND(ISNUMBER($E777),ISNUMBER($L777),$L777&gt;0),IF(DAY($E777)&gt;DAY(DATE(YEAR($E777),MONTH($E777)+$L777+1,0)),DATE(YEAR($E777),MONTH($E777)+$L777+1,0),DATE(YEAR($E777),MONTH($E777)+$L777,DAY($E777))-1),"")</f>
        <v/>
      </c>
      <c r="N777" s="6">
        <f>IF($B777&amp;$D777&amp;$E777="","",IF($M777="","入力不足",IF($M777&gt;=TODAY(),"期間内の目安","期限切れの目安")))</f>
        <v/>
      </c>
      <c r="O777" s="6">
        <f>IF($D777="","",IF(SUMPRODUCT(--($D$5:$D$1004=$D777))&gt;1,"重複あり",""))</f>
        <v/>
      </c>
      <c r="P777" s="12"/>
    </row>
    <row r="778" spans="1:16">
      <c r="A778" s="15"/>
      <c r="B778" s="11"/>
      <c r="C778" s="16">
        <f>IF($B778="","",IFERROR(INDEX('製品一覧'!$B$5:$B$54,MATCH($B778,'製品一覧'!$A$5:$A$54,0)),"型番が未登録"))</f>
        <v/>
      </c>
      <c r="D778" s="11"/>
      <c r="E778" s="15"/>
      <c r="F778" s="12"/>
      <c r="G778" s="12"/>
      <c r="H778" s="12"/>
      <c r="I778" s="11"/>
      <c r="J778" s="12"/>
      <c r="K778" s="12"/>
      <c r="L778" s="17">
        <f>IF($B778="","",IFERROR(INDEX('製品一覧'!$C$5:$C$54,MATCH($B778,'製品一覧'!$A$5:$A$54,0)),""))</f>
        <v/>
      </c>
      <c r="M778" s="18">
        <f>IF(AND(ISNUMBER($E778),ISNUMBER($L778),$L778&gt;0),IF(DAY($E778)&gt;DAY(DATE(YEAR($E778),MONTH($E778)+$L778+1,0)),DATE(YEAR($E778),MONTH($E778)+$L778+1,0),DATE(YEAR($E778),MONTH($E778)+$L778,DAY($E778))-1),"")</f>
        <v/>
      </c>
      <c r="N778" s="6">
        <f>IF($B778&amp;$D778&amp;$E778="","",IF($M778="","入力不足",IF($M778&gt;=TODAY(),"期間内の目安","期限切れの目安")))</f>
        <v/>
      </c>
      <c r="O778" s="6">
        <f>IF($D778="","",IF(SUMPRODUCT(--($D$5:$D$1004=$D778))&gt;1,"重複あり",""))</f>
        <v/>
      </c>
      <c r="P778" s="12"/>
    </row>
    <row r="779" spans="1:16">
      <c r="A779" s="15"/>
      <c r="B779" s="11"/>
      <c r="C779" s="16">
        <f>IF($B779="","",IFERROR(INDEX('製品一覧'!$B$5:$B$54,MATCH($B779,'製品一覧'!$A$5:$A$54,0)),"型番が未登録"))</f>
        <v/>
      </c>
      <c r="D779" s="11"/>
      <c r="E779" s="15"/>
      <c r="F779" s="12"/>
      <c r="G779" s="12"/>
      <c r="H779" s="12"/>
      <c r="I779" s="11"/>
      <c r="J779" s="12"/>
      <c r="K779" s="12"/>
      <c r="L779" s="17">
        <f>IF($B779="","",IFERROR(INDEX('製品一覧'!$C$5:$C$54,MATCH($B779,'製品一覧'!$A$5:$A$54,0)),""))</f>
        <v/>
      </c>
      <c r="M779" s="18">
        <f>IF(AND(ISNUMBER($E779),ISNUMBER($L779),$L779&gt;0),IF(DAY($E779)&gt;DAY(DATE(YEAR($E779),MONTH($E779)+$L779+1,0)),DATE(YEAR($E779),MONTH($E779)+$L779+1,0),DATE(YEAR($E779),MONTH($E779)+$L779,DAY($E779))-1),"")</f>
        <v/>
      </c>
      <c r="N779" s="6">
        <f>IF($B779&amp;$D779&amp;$E779="","",IF($M779="","入力不足",IF($M779&gt;=TODAY(),"期間内の目安","期限切れの目安")))</f>
        <v/>
      </c>
      <c r="O779" s="6">
        <f>IF($D779="","",IF(SUMPRODUCT(--($D$5:$D$1004=$D779))&gt;1,"重複あり",""))</f>
        <v/>
      </c>
      <c r="P779" s="12"/>
    </row>
    <row r="780" spans="1:16">
      <c r="A780" s="15"/>
      <c r="B780" s="11"/>
      <c r="C780" s="16">
        <f>IF($B780="","",IFERROR(INDEX('製品一覧'!$B$5:$B$54,MATCH($B780,'製品一覧'!$A$5:$A$54,0)),"型番が未登録"))</f>
        <v/>
      </c>
      <c r="D780" s="11"/>
      <c r="E780" s="15"/>
      <c r="F780" s="12"/>
      <c r="G780" s="12"/>
      <c r="H780" s="12"/>
      <c r="I780" s="11"/>
      <c r="J780" s="12"/>
      <c r="K780" s="12"/>
      <c r="L780" s="17">
        <f>IF($B780="","",IFERROR(INDEX('製品一覧'!$C$5:$C$54,MATCH($B780,'製品一覧'!$A$5:$A$54,0)),""))</f>
        <v/>
      </c>
      <c r="M780" s="18">
        <f>IF(AND(ISNUMBER($E780),ISNUMBER($L780),$L780&gt;0),IF(DAY($E780)&gt;DAY(DATE(YEAR($E780),MONTH($E780)+$L780+1,0)),DATE(YEAR($E780),MONTH($E780)+$L780+1,0),DATE(YEAR($E780),MONTH($E780)+$L780,DAY($E780))-1),"")</f>
        <v/>
      </c>
      <c r="N780" s="6">
        <f>IF($B780&amp;$D780&amp;$E780="","",IF($M780="","入力不足",IF($M780&gt;=TODAY(),"期間内の目安","期限切れの目安")))</f>
        <v/>
      </c>
      <c r="O780" s="6">
        <f>IF($D780="","",IF(SUMPRODUCT(--($D$5:$D$1004=$D780))&gt;1,"重複あり",""))</f>
        <v/>
      </c>
      <c r="P780" s="12"/>
    </row>
    <row r="781" spans="1:16">
      <c r="A781" s="15"/>
      <c r="B781" s="11"/>
      <c r="C781" s="16">
        <f>IF($B781="","",IFERROR(INDEX('製品一覧'!$B$5:$B$54,MATCH($B781,'製品一覧'!$A$5:$A$54,0)),"型番が未登録"))</f>
        <v/>
      </c>
      <c r="D781" s="11"/>
      <c r="E781" s="15"/>
      <c r="F781" s="12"/>
      <c r="G781" s="12"/>
      <c r="H781" s="12"/>
      <c r="I781" s="11"/>
      <c r="J781" s="12"/>
      <c r="K781" s="12"/>
      <c r="L781" s="17">
        <f>IF($B781="","",IFERROR(INDEX('製品一覧'!$C$5:$C$54,MATCH($B781,'製品一覧'!$A$5:$A$54,0)),""))</f>
        <v/>
      </c>
      <c r="M781" s="18">
        <f>IF(AND(ISNUMBER($E781),ISNUMBER($L781),$L781&gt;0),IF(DAY($E781)&gt;DAY(DATE(YEAR($E781),MONTH($E781)+$L781+1,0)),DATE(YEAR($E781),MONTH($E781)+$L781+1,0),DATE(YEAR($E781),MONTH($E781)+$L781,DAY($E781))-1),"")</f>
        <v/>
      </c>
      <c r="N781" s="6">
        <f>IF($B781&amp;$D781&amp;$E781="","",IF($M781="","入力不足",IF($M781&gt;=TODAY(),"期間内の目安","期限切れの目安")))</f>
        <v/>
      </c>
      <c r="O781" s="6">
        <f>IF($D781="","",IF(SUMPRODUCT(--($D$5:$D$1004=$D781))&gt;1,"重複あり",""))</f>
        <v/>
      </c>
      <c r="P781" s="12"/>
    </row>
    <row r="782" spans="1:16">
      <c r="A782" s="15"/>
      <c r="B782" s="11"/>
      <c r="C782" s="16">
        <f>IF($B782="","",IFERROR(INDEX('製品一覧'!$B$5:$B$54,MATCH($B782,'製品一覧'!$A$5:$A$54,0)),"型番が未登録"))</f>
        <v/>
      </c>
      <c r="D782" s="11"/>
      <c r="E782" s="15"/>
      <c r="F782" s="12"/>
      <c r="G782" s="12"/>
      <c r="H782" s="12"/>
      <c r="I782" s="11"/>
      <c r="J782" s="12"/>
      <c r="K782" s="12"/>
      <c r="L782" s="17">
        <f>IF($B782="","",IFERROR(INDEX('製品一覧'!$C$5:$C$54,MATCH($B782,'製品一覧'!$A$5:$A$54,0)),""))</f>
        <v/>
      </c>
      <c r="M782" s="18">
        <f>IF(AND(ISNUMBER($E782),ISNUMBER($L782),$L782&gt;0),IF(DAY($E782)&gt;DAY(DATE(YEAR($E782),MONTH($E782)+$L782+1,0)),DATE(YEAR($E782),MONTH($E782)+$L782+1,0),DATE(YEAR($E782),MONTH($E782)+$L782,DAY($E782))-1),"")</f>
        <v/>
      </c>
      <c r="N782" s="6">
        <f>IF($B782&amp;$D782&amp;$E782="","",IF($M782="","入力不足",IF($M782&gt;=TODAY(),"期間内の目安","期限切れの目安")))</f>
        <v/>
      </c>
      <c r="O782" s="6">
        <f>IF($D782="","",IF(SUMPRODUCT(--($D$5:$D$1004=$D782))&gt;1,"重複あり",""))</f>
        <v/>
      </c>
      <c r="P782" s="12"/>
    </row>
    <row r="783" spans="1:16">
      <c r="A783" s="15"/>
      <c r="B783" s="11"/>
      <c r="C783" s="16">
        <f>IF($B783="","",IFERROR(INDEX('製品一覧'!$B$5:$B$54,MATCH($B783,'製品一覧'!$A$5:$A$54,0)),"型番が未登録"))</f>
        <v/>
      </c>
      <c r="D783" s="11"/>
      <c r="E783" s="15"/>
      <c r="F783" s="12"/>
      <c r="G783" s="12"/>
      <c r="H783" s="12"/>
      <c r="I783" s="11"/>
      <c r="J783" s="12"/>
      <c r="K783" s="12"/>
      <c r="L783" s="17">
        <f>IF($B783="","",IFERROR(INDEX('製品一覧'!$C$5:$C$54,MATCH($B783,'製品一覧'!$A$5:$A$54,0)),""))</f>
        <v/>
      </c>
      <c r="M783" s="18">
        <f>IF(AND(ISNUMBER($E783),ISNUMBER($L783),$L783&gt;0),IF(DAY($E783)&gt;DAY(DATE(YEAR($E783),MONTH($E783)+$L783+1,0)),DATE(YEAR($E783),MONTH($E783)+$L783+1,0),DATE(YEAR($E783),MONTH($E783)+$L783,DAY($E783))-1),"")</f>
        <v/>
      </c>
      <c r="N783" s="6">
        <f>IF($B783&amp;$D783&amp;$E783="","",IF($M783="","入力不足",IF($M783&gt;=TODAY(),"期間内の目安","期限切れの目安")))</f>
        <v/>
      </c>
      <c r="O783" s="6">
        <f>IF($D783="","",IF(SUMPRODUCT(--($D$5:$D$1004=$D783))&gt;1,"重複あり",""))</f>
        <v/>
      </c>
      <c r="P783" s="12"/>
    </row>
    <row r="784" spans="1:16">
      <c r="A784" s="15"/>
      <c r="B784" s="11"/>
      <c r="C784" s="16">
        <f>IF($B784="","",IFERROR(INDEX('製品一覧'!$B$5:$B$54,MATCH($B784,'製品一覧'!$A$5:$A$54,0)),"型番が未登録"))</f>
        <v/>
      </c>
      <c r="D784" s="11"/>
      <c r="E784" s="15"/>
      <c r="F784" s="12"/>
      <c r="G784" s="12"/>
      <c r="H784" s="12"/>
      <c r="I784" s="11"/>
      <c r="J784" s="12"/>
      <c r="K784" s="12"/>
      <c r="L784" s="17">
        <f>IF($B784="","",IFERROR(INDEX('製品一覧'!$C$5:$C$54,MATCH($B784,'製品一覧'!$A$5:$A$54,0)),""))</f>
        <v/>
      </c>
      <c r="M784" s="18">
        <f>IF(AND(ISNUMBER($E784),ISNUMBER($L784),$L784&gt;0),IF(DAY($E784)&gt;DAY(DATE(YEAR($E784),MONTH($E784)+$L784+1,0)),DATE(YEAR($E784),MONTH($E784)+$L784+1,0),DATE(YEAR($E784),MONTH($E784)+$L784,DAY($E784))-1),"")</f>
        <v/>
      </c>
      <c r="N784" s="6">
        <f>IF($B784&amp;$D784&amp;$E784="","",IF($M784="","入力不足",IF($M784&gt;=TODAY(),"期間内の目安","期限切れの目安")))</f>
        <v/>
      </c>
      <c r="O784" s="6">
        <f>IF($D784="","",IF(SUMPRODUCT(--($D$5:$D$1004=$D784))&gt;1,"重複あり",""))</f>
        <v/>
      </c>
      <c r="P784" s="12"/>
    </row>
    <row r="785" spans="1:16">
      <c r="A785" s="15"/>
      <c r="B785" s="11"/>
      <c r="C785" s="16">
        <f>IF($B785="","",IFERROR(INDEX('製品一覧'!$B$5:$B$54,MATCH($B785,'製品一覧'!$A$5:$A$54,0)),"型番が未登録"))</f>
        <v/>
      </c>
      <c r="D785" s="11"/>
      <c r="E785" s="15"/>
      <c r="F785" s="12"/>
      <c r="G785" s="12"/>
      <c r="H785" s="12"/>
      <c r="I785" s="11"/>
      <c r="J785" s="12"/>
      <c r="K785" s="12"/>
      <c r="L785" s="17">
        <f>IF($B785="","",IFERROR(INDEX('製品一覧'!$C$5:$C$54,MATCH($B785,'製品一覧'!$A$5:$A$54,0)),""))</f>
        <v/>
      </c>
      <c r="M785" s="18">
        <f>IF(AND(ISNUMBER($E785),ISNUMBER($L785),$L785&gt;0),IF(DAY($E785)&gt;DAY(DATE(YEAR($E785),MONTH($E785)+$L785+1,0)),DATE(YEAR($E785),MONTH($E785)+$L785+1,0),DATE(YEAR($E785),MONTH($E785)+$L785,DAY($E785))-1),"")</f>
        <v/>
      </c>
      <c r="N785" s="6">
        <f>IF($B785&amp;$D785&amp;$E785="","",IF($M785="","入力不足",IF($M785&gt;=TODAY(),"期間内の目安","期限切れの目安")))</f>
        <v/>
      </c>
      <c r="O785" s="6">
        <f>IF($D785="","",IF(SUMPRODUCT(--($D$5:$D$1004=$D785))&gt;1,"重複あり",""))</f>
        <v/>
      </c>
      <c r="P785" s="12"/>
    </row>
    <row r="786" spans="1:16">
      <c r="A786" s="15"/>
      <c r="B786" s="11"/>
      <c r="C786" s="16">
        <f>IF($B786="","",IFERROR(INDEX('製品一覧'!$B$5:$B$54,MATCH($B786,'製品一覧'!$A$5:$A$54,0)),"型番が未登録"))</f>
        <v/>
      </c>
      <c r="D786" s="11"/>
      <c r="E786" s="15"/>
      <c r="F786" s="12"/>
      <c r="G786" s="12"/>
      <c r="H786" s="12"/>
      <c r="I786" s="11"/>
      <c r="J786" s="12"/>
      <c r="K786" s="12"/>
      <c r="L786" s="17">
        <f>IF($B786="","",IFERROR(INDEX('製品一覧'!$C$5:$C$54,MATCH($B786,'製品一覧'!$A$5:$A$54,0)),""))</f>
        <v/>
      </c>
      <c r="M786" s="18">
        <f>IF(AND(ISNUMBER($E786),ISNUMBER($L786),$L786&gt;0),IF(DAY($E786)&gt;DAY(DATE(YEAR($E786),MONTH($E786)+$L786+1,0)),DATE(YEAR($E786),MONTH($E786)+$L786+1,0),DATE(YEAR($E786),MONTH($E786)+$L786,DAY($E786))-1),"")</f>
        <v/>
      </c>
      <c r="N786" s="6">
        <f>IF($B786&amp;$D786&amp;$E786="","",IF($M786="","入力不足",IF($M786&gt;=TODAY(),"期間内の目安","期限切れの目安")))</f>
        <v/>
      </c>
      <c r="O786" s="6">
        <f>IF($D786="","",IF(SUMPRODUCT(--($D$5:$D$1004=$D786))&gt;1,"重複あり",""))</f>
        <v/>
      </c>
      <c r="P786" s="12"/>
    </row>
    <row r="787" spans="1:16">
      <c r="A787" s="15"/>
      <c r="B787" s="11"/>
      <c r="C787" s="16">
        <f>IF($B787="","",IFERROR(INDEX('製品一覧'!$B$5:$B$54,MATCH($B787,'製品一覧'!$A$5:$A$54,0)),"型番が未登録"))</f>
        <v/>
      </c>
      <c r="D787" s="11"/>
      <c r="E787" s="15"/>
      <c r="F787" s="12"/>
      <c r="G787" s="12"/>
      <c r="H787" s="12"/>
      <c r="I787" s="11"/>
      <c r="J787" s="12"/>
      <c r="K787" s="12"/>
      <c r="L787" s="17">
        <f>IF($B787="","",IFERROR(INDEX('製品一覧'!$C$5:$C$54,MATCH($B787,'製品一覧'!$A$5:$A$54,0)),""))</f>
        <v/>
      </c>
      <c r="M787" s="18">
        <f>IF(AND(ISNUMBER($E787),ISNUMBER($L787),$L787&gt;0),IF(DAY($E787)&gt;DAY(DATE(YEAR($E787),MONTH($E787)+$L787+1,0)),DATE(YEAR($E787),MONTH($E787)+$L787+1,0),DATE(YEAR($E787),MONTH($E787)+$L787,DAY($E787))-1),"")</f>
        <v/>
      </c>
      <c r="N787" s="6">
        <f>IF($B787&amp;$D787&amp;$E787="","",IF($M787="","入力不足",IF($M787&gt;=TODAY(),"期間内の目安","期限切れの目安")))</f>
        <v/>
      </c>
      <c r="O787" s="6">
        <f>IF($D787="","",IF(SUMPRODUCT(--($D$5:$D$1004=$D787))&gt;1,"重複あり",""))</f>
        <v/>
      </c>
      <c r="P787" s="12"/>
    </row>
    <row r="788" spans="1:16">
      <c r="A788" s="15"/>
      <c r="B788" s="11"/>
      <c r="C788" s="16">
        <f>IF($B788="","",IFERROR(INDEX('製品一覧'!$B$5:$B$54,MATCH($B788,'製品一覧'!$A$5:$A$54,0)),"型番が未登録"))</f>
        <v/>
      </c>
      <c r="D788" s="11"/>
      <c r="E788" s="15"/>
      <c r="F788" s="12"/>
      <c r="G788" s="12"/>
      <c r="H788" s="12"/>
      <c r="I788" s="11"/>
      <c r="J788" s="12"/>
      <c r="K788" s="12"/>
      <c r="L788" s="17">
        <f>IF($B788="","",IFERROR(INDEX('製品一覧'!$C$5:$C$54,MATCH($B788,'製品一覧'!$A$5:$A$54,0)),""))</f>
        <v/>
      </c>
      <c r="M788" s="18">
        <f>IF(AND(ISNUMBER($E788),ISNUMBER($L788),$L788&gt;0),IF(DAY($E788)&gt;DAY(DATE(YEAR($E788),MONTH($E788)+$L788+1,0)),DATE(YEAR($E788),MONTH($E788)+$L788+1,0),DATE(YEAR($E788),MONTH($E788)+$L788,DAY($E788))-1),"")</f>
        <v/>
      </c>
      <c r="N788" s="6">
        <f>IF($B788&amp;$D788&amp;$E788="","",IF($M788="","入力不足",IF($M788&gt;=TODAY(),"期間内の目安","期限切れの目安")))</f>
        <v/>
      </c>
      <c r="O788" s="6">
        <f>IF($D788="","",IF(SUMPRODUCT(--($D$5:$D$1004=$D788))&gt;1,"重複あり",""))</f>
        <v/>
      </c>
      <c r="P788" s="12"/>
    </row>
    <row r="789" spans="1:16">
      <c r="A789" s="15"/>
      <c r="B789" s="11"/>
      <c r="C789" s="16">
        <f>IF($B789="","",IFERROR(INDEX('製品一覧'!$B$5:$B$54,MATCH($B789,'製品一覧'!$A$5:$A$54,0)),"型番が未登録"))</f>
        <v/>
      </c>
      <c r="D789" s="11"/>
      <c r="E789" s="15"/>
      <c r="F789" s="12"/>
      <c r="G789" s="12"/>
      <c r="H789" s="12"/>
      <c r="I789" s="11"/>
      <c r="J789" s="12"/>
      <c r="K789" s="12"/>
      <c r="L789" s="17">
        <f>IF($B789="","",IFERROR(INDEX('製品一覧'!$C$5:$C$54,MATCH($B789,'製品一覧'!$A$5:$A$54,0)),""))</f>
        <v/>
      </c>
      <c r="M789" s="18">
        <f>IF(AND(ISNUMBER($E789),ISNUMBER($L789),$L789&gt;0),IF(DAY($E789)&gt;DAY(DATE(YEAR($E789),MONTH($E789)+$L789+1,0)),DATE(YEAR($E789),MONTH($E789)+$L789+1,0),DATE(YEAR($E789),MONTH($E789)+$L789,DAY($E789))-1),"")</f>
        <v/>
      </c>
      <c r="N789" s="6">
        <f>IF($B789&amp;$D789&amp;$E789="","",IF($M789="","入力不足",IF($M789&gt;=TODAY(),"期間内の目安","期限切れの目安")))</f>
        <v/>
      </c>
      <c r="O789" s="6">
        <f>IF($D789="","",IF(SUMPRODUCT(--($D$5:$D$1004=$D789))&gt;1,"重複あり",""))</f>
        <v/>
      </c>
      <c r="P789" s="12"/>
    </row>
    <row r="790" spans="1:16">
      <c r="A790" s="15"/>
      <c r="B790" s="11"/>
      <c r="C790" s="16">
        <f>IF($B790="","",IFERROR(INDEX('製品一覧'!$B$5:$B$54,MATCH($B790,'製品一覧'!$A$5:$A$54,0)),"型番が未登録"))</f>
        <v/>
      </c>
      <c r="D790" s="11"/>
      <c r="E790" s="15"/>
      <c r="F790" s="12"/>
      <c r="G790" s="12"/>
      <c r="H790" s="12"/>
      <c r="I790" s="11"/>
      <c r="J790" s="12"/>
      <c r="K790" s="12"/>
      <c r="L790" s="17">
        <f>IF($B790="","",IFERROR(INDEX('製品一覧'!$C$5:$C$54,MATCH($B790,'製品一覧'!$A$5:$A$54,0)),""))</f>
        <v/>
      </c>
      <c r="M790" s="18">
        <f>IF(AND(ISNUMBER($E790),ISNUMBER($L790),$L790&gt;0),IF(DAY($E790)&gt;DAY(DATE(YEAR($E790),MONTH($E790)+$L790+1,0)),DATE(YEAR($E790),MONTH($E790)+$L790+1,0),DATE(YEAR($E790),MONTH($E790)+$L790,DAY($E790))-1),"")</f>
        <v/>
      </c>
      <c r="N790" s="6">
        <f>IF($B790&amp;$D790&amp;$E790="","",IF($M790="","入力不足",IF($M790&gt;=TODAY(),"期間内の目安","期限切れの目安")))</f>
        <v/>
      </c>
      <c r="O790" s="6">
        <f>IF($D790="","",IF(SUMPRODUCT(--($D$5:$D$1004=$D790))&gt;1,"重複あり",""))</f>
        <v/>
      </c>
      <c r="P790" s="12"/>
    </row>
    <row r="791" spans="1:16">
      <c r="A791" s="15"/>
      <c r="B791" s="11"/>
      <c r="C791" s="16">
        <f>IF($B791="","",IFERROR(INDEX('製品一覧'!$B$5:$B$54,MATCH($B791,'製品一覧'!$A$5:$A$54,0)),"型番が未登録"))</f>
        <v/>
      </c>
      <c r="D791" s="11"/>
      <c r="E791" s="15"/>
      <c r="F791" s="12"/>
      <c r="G791" s="12"/>
      <c r="H791" s="12"/>
      <c r="I791" s="11"/>
      <c r="J791" s="12"/>
      <c r="K791" s="12"/>
      <c r="L791" s="17">
        <f>IF($B791="","",IFERROR(INDEX('製品一覧'!$C$5:$C$54,MATCH($B791,'製品一覧'!$A$5:$A$54,0)),""))</f>
        <v/>
      </c>
      <c r="M791" s="18">
        <f>IF(AND(ISNUMBER($E791),ISNUMBER($L791),$L791&gt;0),IF(DAY($E791)&gt;DAY(DATE(YEAR($E791),MONTH($E791)+$L791+1,0)),DATE(YEAR($E791),MONTH($E791)+$L791+1,0),DATE(YEAR($E791),MONTH($E791)+$L791,DAY($E791))-1),"")</f>
        <v/>
      </c>
      <c r="N791" s="6">
        <f>IF($B791&amp;$D791&amp;$E791="","",IF($M791="","入力不足",IF($M791&gt;=TODAY(),"期間内の目安","期限切れの目安")))</f>
        <v/>
      </c>
      <c r="O791" s="6">
        <f>IF($D791="","",IF(SUMPRODUCT(--($D$5:$D$1004=$D791))&gt;1,"重複あり",""))</f>
        <v/>
      </c>
      <c r="P791" s="12"/>
    </row>
    <row r="792" spans="1:16">
      <c r="A792" s="15"/>
      <c r="B792" s="11"/>
      <c r="C792" s="16">
        <f>IF($B792="","",IFERROR(INDEX('製品一覧'!$B$5:$B$54,MATCH($B792,'製品一覧'!$A$5:$A$54,0)),"型番が未登録"))</f>
        <v/>
      </c>
      <c r="D792" s="11"/>
      <c r="E792" s="15"/>
      <c r="F792" s="12"/>
      <c r="G792" s="12"/>
      <c r="H792" s="12"/>
      <c r="I792" s="11"/>
      <c r="J792" s="12"/>
      <c r="K792" s="12"/>
      <c r="L792" s="17">
        <f>IF($B792="","",IFERROR(INDEX('製品一覧'!$C$5:$C$54,MATCH($B792,'製品一覧'!$A$5:$A$54,0)),""))</f>
        <v/>
      </c>
      <c r="M792" s="18">
        <f>IF(AND(ISNUMBER($E792),ISNUMBER($L792),$L792&gt;0),IF(DAY($E792)&gt;DAY(DATE(YEAR($E792),MONTH($E792)+$L792+1,0)),DATE(YEAR($E792),MONTH($E792)+$L792+1,0),DATE(YEAR($E792),MONTH($E792)+$L792,DAY($E792))-1),"")</f>
        <v/>
      </c>
      <c r="N792" s="6">
        <f>IF($B792&amp;$D792&amp;$E792="","",IF($M792="","入力不足",IF($M792&gt;=TODAY(),"期間内の目安","期限切れの目安")))</f>
        <v/>
      </c>
      <c r="O792" s="6">
        <f>IF($D792="","",IF(SUMPRODUCT(--($D$5:$D$1004=$D792))&gt;1,"重複あり",""))</f>
        <v/>
      </c>
      <c r="P792" s="12"/>
    </row>
    <row r="793" spans="1:16">
      <c r="A793" s="15"/>
      <c r="B793" s="11"/>
      <c r="C793" s="16">
        <f>IF($B793="","",IFERROR(INDEX('製品一覧'!$B$5:$B$54,MATCH($B793,'製品一覧'!$A$5:$A$54,0)),"型番が未登録"))</f>
        <v/>
      </c>
      <c r="D793" s="11"/>
      <c r="E793" s="15"/>
      <c r="F793" s="12"/>
      <c r="G793" s="12"/>
      <c r="H793" s="12"/>
      <c r="I793" s="11"/>
      <c r="J793" s="12"/>
      <c r="K793" s="12"/>
      <c r="L793" s="17">
        <f>IF($B793="","",IFERROR(INDEX('製品一覧'!$C$5:$C$54,MATCH($B793,'製品一覧'!$A$5:$A$54,0)),""))</f>
        <v/>
      </c>
      <c r="M793" s="18">
        <f>IF(AND(ISNUMBER($E793),ISNUMBER($L793),$L793&gt;0),IF(DAY($E793)&gt;DAY(DATE(YEAR($E793),MONTH($E793)+$L793+1,0)),DATE(YEAR($E793),MONTH($E793)+$L793+1,0),DATE(YEAR($E793),MONTH($E793)+$L793,DAY($E793))-1),"")</f>
        <v/>
      </c>
      <c r="N793" s="6">
        <f>IF($B793&amp;$D793&amp;$E793="","",IF($M793="","入力不足",IF($M793&gt;=TODAY(),"期間内の目安","期限切れの目安")))</f>
        <v/>
      </c>
      <c r="O793" s="6">
        <f>IF($D793="","",IF(SUMPRODUCT(--($D$5:$D$1004=$D793))&gt;1,"重複あり",""))</f>
        <v/>
      </c>
      <c r="P793" s="12"/>
    </row>
    <row r="794" spans="1:16">
      <c r="A794" s="15"/>
      <c r="B794" s="11"/>
      <c r="C794" s="16">
        <f>IF($B794="","",IFERROR(INDEX('製品一覧'!$B$5:$B$54,MATCH($B794,'製品一覧'!$A$5:$A$54,0)),"型番が未登録"))</f>
        <v/>
      </c>
      <c r="D794" s="11"/>
      <c r="E794" s="15"/>
      <c r="F794" s="12"/>
      <c r="G794" s="12"/>
      <c r="H794" s="12"/>
      <c r="I794" s="11"/>
      <c r="J794" s="12"/>
      <c r="K794" s="12"/>
      <c r="L794" s="17">
        <f>IF($B794="","",IFERROR(INDEX('製品一覧'!$C$5:$C$54,MATCH($B794,'製品一覧'!$A$5:$A$54,0)),""))</f>
        <v/>
      </c>
      <c r="M794" s="18">
        <f>IF(AND(ISNUMBER($E794),ISNUMBER($L794),$L794&gt;0),IF(DAY($E794)&gt;DAY(DATE(YEAR($E794),MONTH($E794)+$L794+1,0)),DATE(YEAR($E794),MONTH($E794)+$L794+1,0),DATE(YEAR($E794),MONTH($E794)+$L794,DAY($E794))-1),"")</f>
        <v/>
      </c>
      <c r="N794" s="6">
        <f>IF($B794&amp;$D794&amp;$E794="","",IF($M794="","入力不足",IF($M794&gt;=TODAY(),"期間内の目安","期限切れの目安")))</f>
        <v/>
      </c>
      <c r="O794" s="6">
        <f>IF($D794="","",IF(SUMPRODUCT(--($D$5:$D$1004=$D794))&gt;1,"重複あり",""))</f>
        <v/>
      </c>
      <c r="P794" s="12"/>
    </row>
    <row r="795" spans="1:16">
      <c r="A795" s="15"/>
      <c r="B795" s="11"/>
      <c r="C795" s="16">
        <f>IF($B795="","",IFERROR(INDEX('製品一覧'!$B$5:$B$54,MATCH($B795,'製品一覧'!$A$5:$A$54,0)),"型番が未登録"))</f>
        <v/>
      </c>
      <c r="D795" s="11"/>
      <c r="E795" s="15"/>
      <c r="F795" s="12"/>
      <c r="G795" s="12"/>
      <c r="H795" s="12"/>
      <c r="I795" s="11"/>
      <c r="J795" s="12"/>
      <c r="K795" s="12"/>
      <c r="L795" s="17">
        <f>IF($B795="","",IFERROR(INDEX('製品一覧'!$C$5:$C$54,MATCH($B795,'製品一覧'!$A$5:$A$54,0)),""))</f>
        <v/>
      </c>
      <c r="M795" s="18">
        <f>IF(AND(ISNUMBER($E795),ISNUMBER($L795),$L795&gt;0),IF(DAY($E795)&gt;DAY(DATE(YEAR($E795),MONTH($E795)+$L795+1,0)),DATE(YEAR($E795),MONTH($E795)+$L795+1,0),DATE(YEAR($E795),MONTH($E795)+$L795,DAY($E795))-1),"")</f>
        <v/>
      </c>
      <c r="N795" s="6">
        <f>IF($B795&amp;$D795&amp;$E795="","",IF($M795="","入力不足",IF($M795&gt;=TODAY(),"期間内の目安","期限切れの目安")))</f>
        <v/>
      </c>
      <c r="O795" s="6">
        <f>IF($D795="","",IF(SUMPRODUCT(--($D$5:$D$1004=$D795))&gt;1,"重複あり",""))</f>
        <v/>
      </c>
      <c r="P795" s="12"/>
    </row>
    <row r="796" spans="1:16">
      <c r="A796" s="15"/>
      <c r="B796" s="11"/>
      <c r="C796" s="16">
        <f>IF($B796="","",IFERROR(INDEX('製品一覧'!$B$5:$B$54,MATCH($B796,'製品一覧'!$A$5:$A$54,0)),"型番が未登録"))</f>
        <v/>
      </c>
      <c r="D796" s="11"/>
      <c r="E796" s="15"/>
      <c r="F796" s="12"/>
      <c r="G796" s="12"/>
      <c r="H796" s="12"/>
      <c r="I796" s="11"/>
      <c r="J796" s="12"/>
      <c r="K796" s="12"/>
      <c r="L796" s="17">
        <f>IF($B796="","",IFERROR(INDEX('製品一覧'!$C$5:$C$54,MATCH($B796,'製品一覧'!$A$5:$A$54,0)),""))</f>
        <v/>
      </c>
      <c r="M796" s="18">
        <f>IF(AND(ISNUMBER($E796),ISNUMBER($L796),$L796&gt;0),IF(DAY($E796)&gt;DAY(DATE(YEAR($E796),MONTH($E796)+$L796+1,0)),DATE(YEAR($E796),MONTH($E796)+$L796+1,0),DATE(YEAR($E796),MONTH($E796)+$L796,DAY($E796))-1),"")</f>
        <v/>
      </c>
      <c r="N796" s="6">
        <f>IF($B796&amp;$D796&amp;$E796="","",IF($M796="","入力不足",IF($M796&gt;=TODAY(),"期間内の目安","期限切れの目安")))</f>
        <v/>
      </c>
      <c r="O796" s="6">
        <f>IF($D796="","",IF(SUMPRODUCT(--($D$5:$D$1004=$D796))&gt;1,"重複あり",""))</f>
        <v/>
      </c>
      <c r="P796" s="12"/>
    </row>
    <row r="797" spans="1:16">
      <c r="A797" s="15"/>
      <c r="B797" s="11"/>
      <c r="C797" s="16">
        <f>IF($B797="","",IFERROR(INDEX('製品一覧'!$B$5:$B$54,MATCH($B797,'製品一覧'!$A$5:$A$54,0)),"型番が未登録"))</f>
        <v/>
      </c>
      <c r="D797" s="11"/>
      <c r="E797" s="15"/>
      <c r="F797" s="12"/>
      <c r="G797" s="12"/>
      <c r="H797" s="12"/>
      <c r="I797" s="11"/>
      <c r="J797" s="12"/>
      <c r="K797" s="12"/>
      <c r="L797" s="17">
        <f>IF($B797="","",IFERROR(INDEX('製品一覧'!$C$5:$C$54,MATCH($B797,'製品一覧'!$A$5:$A$54,0)),""))</f>
        <v/>
      </c>
      <c r="M797" s="18">
        <f>IF(AND(ISNUMBER($E797),ISNUMBER($L797),$L797&gt;0),IF(DAY($E797)&gt;DAY(DATE(YEAR($E797),MONTH($E797)+$L797+1,0)),DATE(YEAR($E797),MONTH($E797)+$L797+1,0),DATE(YEAR($E797),MONTH($E797)+$L797,DAY($E797))-1),"")</f>
        <v/>
      </c>
      <c r="N797" s="6">
        <f>IF($B797&amp;$D797&amp;$E797="","",IF($M797="","入力不足",IF($M797&gt;=TODAY(),"期間内の目安","期限切れの目安")))</f>
        <v/>
      </c>
      <c r="O797" s="6">
        <f>IF($D797="","",IF(SUMPRODUCT(--($D$5:$D$1004=$D797))&gt;1,"重複あり",""))</f>
        <v/>
      </c>
      <c r="P797" s="12"/>
    </row>
    <row r="798" spans="1:16">
      <c r="A798" s="15"/>
      <c r="B798" s="11"/>
      <c r="C798" s="16">
        <f>IF($B798="","",IFERROR(INDEX('製品一覧'!$B$5:$B$54,MATCH($B798,'製品一覧'!$A$5:$A$54,0)),"型番が未登録"))</f>
        <v/>
      </c>
      <c r="D798" s="11"/>
      <c r="E798" s="15"/>
      <c r="F798" s="12"/>
      <c r="G798" s="12"/>
      <c r="H798" s="12"/>
      <c r="I798" s="11"/>
      <c r="J798" s="12"/>
      <c r="K798" s="12"/>
      <c r="L798" s="17">
        <f>IF($B798="","",IFERROR(INDEX('製品一覧'!$C$5:$C$54,MATCH($B798,'製品一覧'!$A$5:$A$54,0)),""))</f>
        <v/>
      </c>
      <c r="M798" s="18">
        <f>IF(AND(ISNUMBER($E798),ISNUMBER($L798),$L798&gt;0),IF(DAY($E798)&gt;DAY(DATE(YEAR($E798),MONTH($E798)+$L798+1,0)),DATE(YEAR($E798),MONTH($E798)+$L798+1,0),DATE(YEAR($E798),MONTH($E798)+$L798,DAY($E798))-1),"")</f>
        <v/>
      </c>
      <c r="N798" s="6">
        <f>IF($B798&amp;$D798&amp;$E798="","",IF($M798="","入力不足",IF($M798&gt;=TODAY(),"期間内の目安","期限切れの目安")))</f>
        <v/>
      </c>
      <c r="O798" s="6">
        <f>IF($D798="","",IF(SUMPRODUCT(--($D$5:$D$1004=$D798))&gt;1,"重複あり",""))</f>
        <v/>
      </c>
      <c r="P798" s="12"/>
    </row>
    <row r="799" spans="1:16">
      <c r="A799" s="15"/>
      <c r="B799" s="11"/>
      <c r="C799" s="16">
        <f>IF($B799="","",IFERROR(INDEX('製品一覧'!$B$5:$B$54,MATCH($B799,'製品一覧'!$A$5:$A$54,0)),"型番が未登録"))</f>
        <v/>
      </c>
      <c r="D799" s="11"/>
      <c r="E799" s="15"/>
      <c r="F799" s="12"/>
      <c r="G799" s="12"/>
      <c r="H799" s="12"/>
      <c r="I799" s="11"/>
      <c r="J799" s="12"/>
      <c r="K799" s="12"/>
      <c r="L799" s="17">
        <f>IF($B799="","",IFERROR(INDEX('製品一覧'!$C$5:$C$54,MATCH($B799,'製品一覧'!$A$5:$A$54,0)),""))</f>
        <v/>
      </c>
      <c r="M799" s="18">
        <f>IF(AND(ISNUMBER($E799),ISNUMBER($L799),$L799&gt;0),IF(DAY($E799)&gt;DAY(DATE(YEAR($E799),MONTH($E799)+$L799+1,0)),DATE(YEAR($E799),MONTH($E799)+$L799+1,0),DATE(YEAR($E799),MONTH($E799)+$L799,DAY($E799))-1),"")</f>
        <v/>
      </c>
      <c r="N799" s="6">
        <f>IF($B799&amp;$D799&amp;$E799="","",IF($M799="","入力不足",IF($M799&gt;=TODAY(),"期間内の目安","期限切れの目安")))</f>
        <v/>
      </c>
      <c r="O799" s="6">
        <f>IF($D799="","",IF(SUMPRODUCT(--($D$5:$D$1004=$D799))&gt;1,"重複あり",""))</f>
        <v/>
      </c>
      <c r="P799" s="12"/>
    </row>
    <row r="800" spans="1:16">
      <c r="A800" s="15"/>
      <c r="B800" s="11"/>
      <c r="C800" s="16">
        <f>IF($B800="","",IFERROR(INDEX('製品一覧'!$B$5:$B$54,MATCH($B800,'製品一覧'!$A$5:$A$54,0)),"型番が未登録"))</f>
        <v/>
      </c>
      <c r="D800" s="11"/>
      <c r="E800" s="15"/>
      <c r="F800" s="12"/>
      <c r="G800" s="12"/>
      <c r="H800" s="12"/>
      <c r="I800" s="11"/>
      <c r="J800" s="12"/>
      <c r="K800" s="12"/>
      <c r="L800" s="17">
        <f>IF($B800="","",IFERROR(INDEX('製品一覧'!$C$5:$C$54,MATCH($B800,'製品一覧'!$A$5:$A$54,0)),""))</f>
        <v/>
      </c>
      <c r="M800" s="18">
        <f>IF(AND(ISNUMBER($E800),ISNUMBER($L800),$L800&gt;0),IF(DAY($E800)&gt;DAY(DATE(YEAR($E800),MONTH($E800)+$L800+1,0)),DATE(YEAR($E800),MONTH($E800)+$L800+1,0),DATE(YEAR($E800),MONTH($E800)+$L800,DAY($E800))-1),"")</f>
        <v/>
      </c>
      <c r="N800" s="6">
        <f>IF($B800&amp;$D800&amp;$E800="","",IF($M800="","入力不足",IF($M800&gt;=TODAY(),"期間内の目安","期限切れの目安")))</f>
        <v/>
      </c>
      <c r="O800" s="6">
        <f>IF($D800="","",IF(SUMPRODUCT(--($D$5:$D$1004=$D800))&gt;1,"重複あり",""))</f>
        <v/>
      </c>
      <c r="P800" s="12"/>
    </row>
    <row r="801" spans="1:16">
      <c r="A801" s="15"/>
      <c r="B801" s="11"/>
      <c r="C801" s="16">
        <f>IF($B801="","",IFERROR(INDEX('製品一覧'!$B$5:$B$54,MATCH($B801,'製品一覧'!$A$5:$A$54,0)),"型番が未登録"))</f>
        <v/>
      </c>
      <c r="D801" s="11"/>
      <c r="E801" s="15"/>
      <c r="F801" s="12"/>
      <c r="G801" s="12"/>
      <c r="H801" s="12"/>
      <c r="I801" s="11"/>
      <c r="J801" s="12"/>
      <c r="K801" s="12"/>
      <c r="L801" s="17">
        <f>IF($B801="","",IFERROR(INDEX('製品一覧'!$C$5:$C$54,MATCH($B801,'製品一覧'!$A$5:$A$54,0)),""))</f>
        <v/>
      </c>
      <c r="M801" s="18">
        <f>IF(AND(ISNUMBER($E801),ISNUMBER($L801),$L801&gt;0),IF(DAY($E801)&gt;DAY(DATE(YEAR($E801),MONTH($E801)+$L801+1,0)),DATE(YEAR($E801),MONTH($E801)+$L801+1,0),DATE(YEAR($E801),MONTH($E801)+$L801,DAY($E801))-1),"")</f>
        <v/>
      </c>
      <c r="N801" s="6">
        <f>IF($B801&amp;$D801&amp;$E801="","",IF($M801="","入力不足",IF($M801&gt;=TODAY(),"期間内の目安","期限切れの目安")))</f>
        <v/>
      </c>
      <c r="O801" s="6">
        <f>IF($D801="","",IF(SUMPRODUCT(--($D$5:$D$1004=$D801))&gt;1,"重複あり",""))</f>
        <v/>
      </c>
      <c r="P801" s="12"/>
    </row>
    <row r="802" spans="1:16">
      <c r="A802" s="15"/>
      <c r="B802" s="11"/>
      <c r="C802" s="16">
        <f>IF($B802="","",IFERROR(INDEX('製品一覧'!$B$5:$B$54,MATCH($B802,'製品一覧'!$A$5:$A$54,0)),"型番が未登録"))</f>
        <v/>
      </c>
      <c r="D802" s="11"/>
      <c r="E802" s="15"/>
      <c r="F802" s="12"/>
      <c r="G802" s="12"/>
      <c r="H802" s="12"/>
      <c r="I802" s="11"/>
      <c r="J802" s="12"/>
      <c r="K802" s="12"/>
      <c r="L802" s="17">
        <f>IF($B802="","",IFERROR(INDEX('製品一覧'!$C$5:$C$54,MATCH($B802,'製品一覧'!$A$5:$A$54,0)),""))</f>
        <v/>
      </c>
      <c r="M802" s="18">
        <f>IF(AND(ISNUMBER($E802),ISNUMBER($L802),$L802&gt;0),IF(DAY($E802)&gt;DAY(DATE(YEAR($E802),MONTH($E802)+$L802+1,0)),DATE(YEAR($E802),MONTH($E802)+$L802+1,0),DATE(YEAR($E802),MONTH($E802)+$L802,DAY($E802))-1),"")</f>
        <v/>
      </c>
      <c r="N802" s="6">
        <f>IF($B802&amp;$D802&amp;$E802="","",IF($M802="","入力不足",IF($M802&gt;=TODAY(),"期間内の目安","期限切れの目安")))</f>
        <v/>
      </c>
      <c r="O802" s="6">
        <f>IF($D802="","",IF(SUMPRODUCT(--($D$5:$D$1004=$D802))&gt;1,"重複あり",""))</f>
        <v/>
      </c>
      <c r="P802" s="12"/>
    </row>
    <row r="803" spans="1:16">
      <c r="A803" s="15"/>
      <c r="B803" s="11"/>
      <c r="C803" s="16">
        <f>IF($B803="","",IFERROR(INDEX('製品一覧'!$B$5:$B$54,MATCH($B803,'製品一覧'!$A$5:$A$54,0)),"型番が未登録"))</f>
        <v/>
      </c>
      <c r="D803" s="11"/>
      <c r="E803" s="15"/>
      <c r="F803" s="12"/>
      <c r="G803" s="12"/>
      <c r="H803" s="12"/>
      <c r="I803" s="11"/>
      <c r="J803" s="12"/>
      <c r="K803" s="12"/>
      <c r="L803" s="17">
        <f>IF($B803="","",IFERROR(INDEX('製品一覧'!$C$5:$C$54,MATCH($B803,'製品一覧'!$A$5:$A$54,0)),""))</f>
        <v/>
      </c>
      <c r="M803" s="18">
        <f>IF(AND(ISNUMBER($E803),ISNUMBER($L803),$L803&gt;0),IF(DAY($E803)&gt;DAY(DATE(YEAR($E803),MONTH($E803)+$L803+1,0)),DATE(YEAR($E803),MONTH($E803)+$L803+1,0),DATE(YEAR($E803),MONTH($E803)+$L803,DAY($E803))-1),"")</f>
        <v/>
      </c>
      <c r="N803" s="6">
        <f>IF($B803&amp;$D803&amp;$E803="","",IF($M803="","入力不足",IF($M803&gt;=TODAY(),"期間内の目安","期限切れの目安")))</f>
        <v/>
      </c>
      <c r="O803" s="6">
        <f>IF($D803="","",IF(SUMPRODUCT(--($D$5:$D$1004=$D803))&gt;1,"重複あり",""))</f>
        <v/>
      </c>
      <c r="P803" s="12"/>
    </row>
    <row r="804" spans="1:16">
      <c r="A804" s="15"/>
      <c r="B804" s="11"/>
      <c r="C804" s="16">
        <f>IF($B804="","",IFERROR(INDEX('製品一覧'!$B$5:$B$54,MATCH($B804,'製品一覧'!$A$5:$A$54,0)),"型番が未登録"))</f>
        <v/>
      </c>
      <c r="D804" s="11"/>
      <c r="E804" s="15"/>
      <c r="F804" s="12"/>
      <c r="G804" s="12"/>
      <c r="H804" s="12"/>
      <c r="I804" s="11"/>
      <c r="J804" s="12"/>
      <c r="K804" s="12"/>
      <c r="L804" s="17">
        <f>IF($B804="","",IFERROR(INDEX('製品一覧'!$C$5:$C$54,MATCH($B804,'製品一覧'!$A$5:$A$54,0)),""))</f>
        <v/>
      </c>
      <c r="M804" s="18">
        <f>IF(AND(ISNUMBER($E804),ISNUMBER($L804),$L804&gt;0),IF(DAY($E804)&gt;DAY(DATE(YEAR($E804),MONTH($E804)+$L804+1,0)),DATE(YEAR($E804),MONTH($E804)+$L804+1,0),DATE(YEAR($E804),MONTH($E804)+$L804,DAY($E804))-1),"")</f>
        <v/>
      </c>
      <c r="N804" s="6">
        <f>IF($B804&amp;$D804&amp;$E804="","",IF($M804="","入力不足",IF($M804&gt;=TODAY(),"期間内の目安","期限切れの目安")))</f>
        <v/>
      </c>
      <c r="O804" s="6">
        <f>IF($D804="","",IF(SUMPRODUCT(--($D$5:$D$1004=$D804))&gt;1,"重複あり",""))</f>
        <v/>
      </c>
      <c r="P804" s="12"/>
    </row>
    <row r="805" spans="1:16">
      <c r="A805" s="15"/>
      <c r="B805" s="11"/>
      <c r="C805" s="16">
        <f>IF($B805="","",IFERROR(INDEX('製品一覧'!$B$5:$B$54,MATCH($B805,'製品一覧'!$A$5:$A$54,0)),"型番が未登録"))</f>
        <v/>
      </c>
      <c r="D805" s="11"/>
      <c r="E805" s="15"/>
      <c r="F805" s="12"/>
      <c r="G805" s="12"/>
      <c r="H805" s="12"/>
      <c r="I805" s="11"/>
      <c r="J805" s="12"/>
      <c r="K805" s="12"/>
      <c r="L805" s="17">
        <f>IF($B805="","",IFERROR(INDEX('製品一覧'!$C$5:$C$54,MATCH($B805,'製品一覧'!$A$5:$A$54,0)),""))</f>
        <v/>
      </c>
      <c r="M805" s="18">
        <f>IF(AND(ISNUMBER($E805),ISNUMBER($L805),$L805&gt;0),IF(DAY($E805)&gt;DAY(DATE(YEAR($E805),MONTH($E805)+$L805+1,0)),DATE(YEAR($E805),MONTH($E805)+$L805+1,0),DATE(YEAR($E805),MONTH($E805)+$L805,DAY($E805))-1),"")</f>
        <v/>
      </c>
      <c r="N805" s="6">
        <f>IF($B805&amp;$D805&amp;$E805="","",IF($M805="","入力不足",IF($M805&gt;=TODAY(),"期間内の目安","期限切れの目安")))</f>
        <v/>
      </c>
      <c r="O805" s="6">
        <f>IF($D805="","",IF(SUMPRODUCT(--($D$5:$D$1004=$D805))&gt;1,"重複あり",""))</f>
        <v/>
      </c>
      <c r="P805" s="12"/>
    </row>
    <row r="806" spans="1:16">
      <c r="A806" s="15"/>
      <c r="B806" s="11"/>
      <c r="C806" s="16">
        <f>IF($B806="","",IFERROR(INDEX('製品一覧'!$B$5:$B$54,MATCH($B806,'製品一覧'!$A$5:$A$54,0)),"型番が未登録"))</f>
        <v/>
      </c>
      <c r="D806" s="11"/>
      <c r="E806" s="15"/>
      <c r="F806" s="12"/>
      <c r="G806" s="12"/>
      <c r="H806" s="12"/>
      <c r="I806" s="11"/>
      <c r="J806" s="12"/>
      <c r="K806" s="12"/>
      <c r="L806" s="17">
        <f>IF($B806="","",IFERROR(INDEX('製品一覧'!$C$5:$C$54,MATCH($B806,'製品一覧'!$A$5:$A$54,0)),""))</f>
        <v/>
      </c>
      <c r="M806" s="18">
        <f>IF(AND(ISNUMBER($E806),ISNUMBER($L806),$L806&gt;0),IF(DAY($E806)&gt;DAY(DATE(YEAR($E806),MONTH($E806)+$L806+1,0)),DATE(YEAR($E806),MONTH($E806)+$L806+1,0),DATE(YEAR($E806),MONTH($E806)+$L806,DAY($E806))-1),"")</f>
        <v/>
      </c>
      <c r="N806" s="6">
        <f>IF($B806&amp;$D806&amp;$E806="","",IF($M806="","入力不足",IF($M806&gt;=TODAY(),"期間内の目安","期限切れの目安")))</f>
        <v/>
      </c>
      <c r="O806" s="6">
        <f>IF($D806="","",IF(SUMPRODUCT(--($D$5:$D$1004=$D806))&gt;1,"重複あり",""))</f>
        <v/>
      </c>
      <c r="P806" s="12"/>
    </row>
    <row r="807" spans="1:16">
      <c r="A807" s="15"/>
      <c r="B807" s="11"/>
      <c r="C807" s="16">
        <f>IF($B807="","",IFERROR(INDEX('製品一覧'!$B$5:$B$54,MATCH($B807,'製品一覧'!$A$5:$A$54,0)),"型番が未登録"))</f>
        <v/>
      </c>
      <c r="D807" s="11"/>
      <c r="E807" s="15"/>
      <c r="F807" s="12"/>
      <c r="G807" s="12"/>
      <c r="H807" s="12"/>
      <c r="I807" s="11"/>
      <c r="J807" s="12"/>
      <c r="K807" s="12"/>
      <c r="L807" s="17">
        <f>IF($B807="","",IFERROR(INDEX('製品一覧'!$C$5:$C$54,MATCH($B807,'製品一覧'!$A$5:$A$54,0)),""))</f>
        <v/>
      </c>
      <c r="M807" s="18">
        <f>IF(AND(ISNUMBER($E807),ISNUMBER($L807),$L807&gt;0),IF(DAY($E807)&gt;DAY(DATE(YEAR($E807),MONTH($E807)+$L807+1,0)),DATE(YEAR($E807),MONTH($E807)+$L807+1,0),DATE(YEAR($E807),MONTH($E807)+$L807,DAY($E807))-1),"")</f>
        <v/>
      </c>
      <c r="N807" s="6">
        <f>IF($B807&amp;$D807&amp;$E807="","",IF($M807="","入力不足",IF($M807&gt;=TODAY(),"期間内の目安","期限切れの目安")))</f>
        <v/>
      </c>
      <c r="O807" s="6">
        <f>IF($D807="","",IF(SUMPRODUCT(--($D$5:$D$1004=$D807))&gt;1,"重複あり",""))</f>
        <v/>
      </c>
      <c r="P807" s="12"/>
    </row>
    <row r="808" spans="1:16">
      <c r="A808" s="15"/>
      <c r="B808" s="11"/>
      <c r="C808" s="16">
        <f>IF($B808="","",IFERROR(INDEX('製品一覧'!$B$5:$B$54,MATCH($B808,'製品一覧'!$A$5:$A$54,0)),"型番が未登録"))</f>
        <v/>
      </c>
      <c r="D808" s="11"/>
      <c r="E808" s="15"/>
      <c r="F808" s="12"/>
      <c r="G808" s="12"/>
      <c r="H808" s="12"/>
      <c r="I808" s="11"/>
      <c r="J808" s="12"/>
      <c r="K808" s="12"/>
      <c r="L808" s="17">
        <f>IF($B808="","",IFERROR(INDEX('製品一覧'!$C$5:$C$54,MATCH($B808,'製品一覧'!$A$5:$A$54,0)),""))</f>
        <v/>
      </c>
      <c r="M808" s="18">
        <f>IF(AND(ISNUMBER($E808),ISNUMBER($L808),$L808&gt;0),IF(DAY($E808)&gt;DAY(DATE(YEAR($E808),MONTH($E808)+$L808+1,0)),DATE(YEAR($E808),MONTH($E808)+$L808+1,0),DATE(YEAR($E808),MONTH($E808)+$L808,DAY($E808))-1),"")</f>
        <v/>
      </c>
      <c r="N808" s="6">
        <f>IF($B808&amp;$D808&amp;$E808="","",IF($M808="","入力不足",IF($M808&gt;=TODAY(),"期間内の目安","期限切れの目安")))</f>
        <v/>
      </c>
      <c r="O808" s="6">
        <f>IF($D808="","",IF(SUMPRODUCT(--($D$5:$D$1004=$D808))&gt;1,"重複あり",""))</f>
        <v/>
      </c>
      <c r="P808" s="12"/>
    </row>
    <row r="809" spans="1:16">
      <c r="A809" s="15"/>
      <c r="B809" s="11"/>
      <c r="C809" s="16">
        <f>IF($B809="","",IFERROR(INDEX('製品一覧'!$B$5:$B$54,MATCH($B809,'製品一覧'!$A$5:$A$54,0)),"型番が未登録"))</f>
        <v/>
      </c>
      <c r="D809" s="11"/>
      <c r="E809" s="15"/>
      <c r="F809" s="12"/>
      <c r="G809" s="12"/>
      <c r="H809" s="12"/>
      <c r="I809" s="11"/>
      <c r="J809" s="12"/>
      <c r="K809" s="12"/>
      <c r="L809" s="17">
        <f>IF($B809="","",IFERROR(INDEX('製品一覧'!$C$5:$C$54,MATCH($B809,'製品一覧'!$A$5:$A$54,0)),""))</f>
        <v/>
      </c>
      <c r="M809" s="18">
        <f>IF(AND(ISNUMBER($E809),ISNUMBER($L809),$L809&gt;0),IF(DAY($E809)&gt;DAY(DATE(YEAR($E809),MONTH($E809)+$L809+1,0)),DATE(YEAR($E809),MONTH($E809)+$L809+1,0),DATE(YEAR($E809),MONTH($E809)+$L809,DAY($E809))-1),"")</f>
        <v/>
      </c>
      <c r="N809" s="6">
        <f>IF($B809&amp;$D809&amp;$E809="","",IF($M809="","入力不足",IF($M809&gt;=TODAY(),"期間内の目安","期限切れの目安")))</f>
        <v/>
      </c>
      <c r="O809" s="6">
        <f>IF($D809="","",IF(SUMPRODUCT(--($D$5:$D$1004=$D809))&gt;1,"重複あり",""))</f>
        <v/>
      </c>
      <c r="P809" s="12"/>
    </row>
    <row r="810" spans="1:16">
      <c r="A810" s="15"/>
      <c r="B810" s="11"/>
      <c r="C810" s="16">
        <f>IF($B810="","",IFERROR(INDEX('製品一覧'!$B$5:$B$54,MATCH($B810,'製品一覧'!$A$5:$A$54,0)),"型番が未登録"))</f>
        <v/>
      </c>
      <c r="D810" s="11"/>
      <c r="E810" s="15"/>
      <c r="F810" s="12"/>
      <c r="G810" s="12"/>
      <c r="H810" s="12"/>
      <c r="I810" s="11"/>
      <c r="J810" s="12"/>
      <c r="K810" s="12"/>
      <c r="L810" s="17">
        <f>IF($B810="","",IFERROR(INDEX('製品一覧'!$C$5:$C$54,MATCH($B810,'製品一覧'!$A$5:$A$54,0)),""))</f>
        <v/>
      </c>
      <c r="M810" s="18">
        <f>IF(AND(ISNUMBER($E810),ISNUMBER($L810),$L810&gt;0),IF(DAY($E810)&gt;DAY(DATE(YEAR($E810),MONTH($E810)+$L810+1,0)),DATE(YEAR($E810),MONTH($E810)+$L810+1,0),DATE(YEAR($E810),MONTH($E810)+$L810,DAY($E810))-1),"")</f>
        <v/>
      </c>
      <c r="N810" s="6">
        <f>IF($B810&amp;$D810&amp;$E810="","",IF($M810="","入力不足",IF($M810&gt;=TODAY(),"期間内の目安","期限切れの目安")))</f>
        <v/>
      </c>
      <c r="O810" s="6">
        <f>IF($D810="","",IF(SUMPRODUCT(--($D$5:$D$1004=$D810))&gt;1,"重複あり",""))</f>
        <v/>
      </c>
      <c r="P810" s="12"/>
    </row>
    <row r="811" spans="1:16">
      <c r="A811" s="15"/>
      <c r="B811" s="11"/>
      <c r="C811" s="16">
        <f>IF($B811="","",IFERROR(INDEX('製品一覧'!$B$5:$B$54,MATCH($B811,'製品一覧'!$A$5:$A$54,0)),"型番が未登録"))</f>
        <v/>
      </c>
      <c r="D811" s="11"/>
      <c r="E811" s="15"/>
      <c r="F811" s="12"/>
      <c r="G811" s="12"/>
      <c r="H811" s="12"/>
      <c r="I811" s="11"/>
      <c r="J811" s="12"/>
      <c r="K811" s="12"/>
      <c r="L811" s="17">
        <f>IF($B811="","",IFERROR(INDEX('製品一覧'!$C$5:$C$54,MATCH($B811,'製品一覧'!$A$5:$A$54,0)),""))</f>
        <v/>
      </c>
      <c r="M811" s="18">
        <f>IF(AND(ISNUMBER($E811),ISNUMBER($L811),$L811&gt;0),IF(DAY($E811)&gt;DAY(DATE(YEAR($E811),MONTH($E811)+$L811+1,0)),DATE(YEAR($E811),MONTH($E811)+$L811+1,0),DATE(YEAR($E811),MONTH($E811)+$L811,DAY($E811))-1),"")</f>
        <v/>
      </c>
      <c r="N811" s="6">
        <f>IF($B811&amp;$D811&amp;$E811="","",IF($M811="","入力不足",IF($M811&gt;=TODAY(),"期間内の目安","期限切れの目安")))</f>
        <v/>
      </c>
      <c r="O811" s="6">
        <f>IF($D811="","",IF(SUMPRODUCT(--($D$5:$D$1004=$D811))&gt;1,"重複あり",""))</f>
        <v/>
      </c>
      <c r="P811" s="12"/>
    </row>
    <row r="812" spans="1:16">
      <c r="A812" s="15"/>
      <c r="B812" s="11"/>
      <c r="C812" s="16">
        <f>IF($B812="","",IFERROR(INDEX('製品一覧'!$B$5:$B$54,MATCH($B812,'製品一覧'!$A$5:$A$54,0)),"型番が未登録"))</f>
        <v/>
      </c>
      <c r="D812" s="11"/>
      <c r="E812" s="15"/>
      <c r="F812" s="12"/>
      <c r="G812" s="12"/>
      <c r="H812" s="12"/>
      <c r="I812" s="11"/>
      <c r="J812" s="12"/>
      <c r="K812" s="12"/>
      <c r="L812" s="17">
        <f>IF($B812="","",IFERROR(INDEX('製品一覧'!$C$5:$C$54,MATCH($B812,'製品一覧'!$A$5:$A$54,0)),""))</f>
        <v/>
      </c>
      <c r="M812" s="18">
        <f>IF(AND(ISNUMBER($E812),ISNUMBER($L812),$L812&gt;0),IF(DAY($E812)&gt;DAY(DATE(YEAR($E812),MONTH($E812)+$L812+1,0)),DATE(YEAR($E812),MONTH($E812)+$L812+1,0),DATE(YEAR($E812),MONTH($E812)+$L812,DAY($E812))-1),"")</f>
        <v/>
      </c>
      <c r="N812" s="6">
        <f>IF($B812&amp;$D812&amp;$E812="","",IF($M812="","入力不足",IF($M812&gt;=TODAY(),"期間内の目安","期限切れの目安")))</f>
        <v/>
      </c>
      <c r="O812" s="6">
        <f>IF($D812="","",IF(SUMPRODUCT(--($D$5:$D$1004=$D812))&gt;1,"重複あり",""))</f>
        <v/>
      </c>
      <c r="P812" s="12"/>
    </row>
    <row r="813" spans="1:16">
      <c r="A813" s="15"/>
      <c r="B813" s="11"/>
      <c r="C813" s="16">
        <f>IF($B813="","",IFERROR(INDEX('製品一覧'!$B$5:$B$54,MATCH($B813,'製品一覧'!$A$5:$A$54,0)),"型番が未登録"))</f>
        <v/>
      </c>
      <c r="D813" s="11"/>
      <c r="E813" s="15"/>
      <c r="F813" s="12"/>
      <c r="G813" s="12"/>
      <c r="H813" s="12"/>
      <c r="I813" s="11"/>
      <c r="J813" s="12"/>
      <c r="K813" s="12"/>
      <c r="L813" s="17">
        <f>IF($B813="","",IFERROR(INDEX('製品一覧'!$C$5:$C$54,MATCH($B813,'製品一覧'!$A$5:$A$54,0)),""))</f>
        <v/>
      </c>
      <c r="M813" s="18">
        <f>IF(AND(ISNUMBER($E813),ISNUMBER($L813),$L813&gt;0),IF(DAY($E813)&gt;DAY(DATE(YEAR($E813),MONTH($E813)+$L813+1,0)),DATE(YEAR($E813),MONTH($E813)+$L813+1,0),DATE(YEAR($E813),MONTH($E813)+$L813,DAY($E813))-1),"")</f>
        <v/>
      </c>
      <c r="N813" s="6">
        <f>IF($B813&amp;$D813&amp;$E813="","",IF($M813="","入力不足",IF($M813&gt;=TODAY(),"期間内の目安","期限切れの目安")))</f>
        <v/>
      </c>
      <c r="O813" s="6">
        <f>IF($D813="","",IF(SUMPRODUCT(--($D$5:$D$1004=$D813))&gt;1,"重複あり",""))</f>
        <v/>
      </c>
      <c r="P813" s="12"/>
    </row>
    <row r="814" spans="1:16">
      <c r="A814" s="15"/>
      <c r="B814" s="11"/>
      <c r="C814" s="16">
        <f>IF($B814="","",IFERROR(INDEX('製品一覧'!$B$5:$B$54,MATCH($B814,'製品一覧'!$A$5:$A$54,0)),"型番が未登録"))</f>
        <v/>
      </c>
      <c r="D814" s="11"/>
      <c r="E814" s="15"/>
      <c r="F814" s="12"/>
      <c r="G814" s="12"/>
      <c r="H814" s="12"/>
      <c r="I814" s="11"/>
      <c r="J814" s="12"/>
      <c r="K814" s="12"/>
      <c r="L814" s="17">
        <f>IF($B814="","",IFERROR(INDEX('製品一覧'!$C$5:$C$54,MATCH($B814,'製品一覧'!$A$5:$A$54,0)),""))</f>
        <v/>
      </c>
      <c r="M814" s="18">
        <f>IF(AND(ISNUMBER($E814),ISNUMBER($L814),$L814&gt;0),IF(DAY($E814)&gt;DAY(DATE(YEAR($E814),MONTH($E814)+$L814+1,0)),DATE(YEAR($E814),MONTH($E814)+$L814+1,0),DATE(YEAR($E814),MONTH($E814)+$L814,DAY($E814))-1),"")</f>
        <v/>
      </c>
      <c r="N814" s="6">
        <f>IF($B814&amp;$D814&amp;$E814="","",IF($M814="","入力不足",IF($M814&gt;=TODAY(),"期間内の目安","期限切れの目安")))</f>
        <v/>
      </c>
      <c r="O814" s="6">
        <f>IF($D814="","",IF(SUMPRODUCT(--($D$5:$D$1004=$D814))&gt;1,"重複あり",""))</f>
        <v/>
      </c>
      <c r="P814" s="12"/>
    </row>
    <row r="815" spans="1:16">
      <c r="A815" s="15"/>
      <c r="B815" s="11"/>
      <c r="C815" s="16">
        <f>IF($B815="","",IFERROR(INDEX('製品一覧'!$B$5:$B$54,MATCH($B815,'製品一覧'!$A$5:$A$54,0)),"型番が未登録"))</f>
        <v/>
      </c>
      <c r="D815" s="11"/>
      <c r="E815" s="15"/>
      <c r="F815" s="12"/>
      <c r="G815" s="12"/>
      <c r="H815" s="12"/>
      <c r="I815" s="11"/>
      <c r="J815" s="12"/>
      <c r="K815" s="12"/>
      <c r="L815" s="17">
        <f>IF($B815="","",IFERROR(INDEX('製品一覧'!$C$5:$C$54,MATCH($B815,'製品一覧'!$A$5:$A$54,0)),""))</f>
        <v/>
      </c>
      <c r="M815" s="18">
        <f>IF(AND(ISNUMBER($E815),ISNUMBER($L815),$L815&gt;0),IF(DAY($E815)&gt;DAY(DATE(YEAR($E815),MONTH($E815)+$L815+1,0)),DATE(YEAR($E815),MONTH($E815)+$L815+1,0),DATE(YEAR($E815),MONTH($E815)+$L815,DAY($E815))-1),"")</f>
        <v/>
      </c>
      <c r="N815" s="6">
        <f>IF($B815&amp;$D815&amp;$E815="","",IF($M815="","入力不足",IF($M815&gt;=TODAY(),"期間内の目安","期限切れの目安")))</f>
        <v/>
      </c>
      <c r="O815" s="6">
        <f>IF($D815="","",IF(SUMPRODUCT(--($D$5:$D$1004=$D815))&gt;1,"重複あり",""))</f>
        <v/>
      </c>
      <c r="P815" s="12"/>
    </row>
    <row r="816" spans="1:16">
      <c r="A816" s="15"/>
      <c r="B816" s="11"/>
      <c r="C816" s="16">
        <f>IF($B816="","",IFERROR(INDEX('製品一覧'!$B$5:$B$54,MATCH($B816,'製品一覧'!$A$5:$A$54,0)),"型番が未登録"))</f>
        <v/>
      </c>
      <c r="D816" s="11"/>
      <c r="E816" s="15"/>
      <c r="F816" s="12"/>
      <c r="G816" s="12"/>
      <c r="H816" s="12"/>
      <c r="I816" s="11"/>
      <c r="J816" s="12"/>
      <c r="K816" s="12"/>
      <c r="L816" s="17">
        <f>IF($B816="","",IFERROR(INDEX('製品一覧'!$C$5:$C$54,MATCH($B816,'製品一覧'!$A$5:$A$54,0)),""))</f>
        <v/>
      </c>
      <c r="M816" s="18">
        <f>IF(AND(ISNUMBER($E816),ISNUMBER($L816),$L816&gt;0),IF(DAY($E816)&gt;DAY(DATE(YEAR($E816),MONTH($E816)+$L816+1,0)),DATE(YEAR($E816),MONTH($E816)+$L816+1,0),DATE(YEAR($E816),MONTH($E816)+$L816,DAY($E816))-1),"")</f>
        <v/>
      </c>
      <c r="N816" s="6">
        <f>IF($B816&amp;$D816&amp;$E816="","",IF($M816="","入力不足",IF($M816&gt;=TODAY(),"期間内の目安","期限切れの目安")))</f>
        <v/>
      </c>
      <c r="O816" s="6">
        <f>IF($D816="","",IF(SUMPRODUCT(--($D$5:$D$1004=$D816))&gt;1,"重複あり",""))</f>
        <v/>
      </c>
      <c r="P816" s="12"/>
    </row>
    <row r="817" spans="1:16">
      <c r="A817" s="15"/>
      <c r="B817" s="11"/>
      <c r="C817" s="16">
        <f>IF($B817="","",IFERROR(INDEX('製品一覧'!$B$5:$B$54,MATCH($B817,'製品一覧'!$A$5:$A$54,0)),"型番が未登録"))</f>
        <v/>
      </c>
      <c r="D817" s="11"/>
      <c r="E817" s="15"/>
      <c r="F817" s="12"/>
      <c r="G817" s="12"/>
      <c r="H817" s="12"/>
      <c r="I817" s="11"/>
      <c r="J817" s="12"/>
      <c r="K817" s="12"/>
      <c r="L817" s="17">
        <f>IF($B817="","",IFERROR(INDEX('製品一覧'!$C$5:$C$54,MATCH($B817,'製品一覧'!$A$5:$A$54,0)),""))</f>
        <v/>
      </c>
      <c r="M817" s="18">
        <f>IF(AND(ISNUMBER($E817),ISNUMBER($L817),$L817&gt;0),IF(DAY($E817)&gt;DAY(DATE(YEAR($E817),MONTH($E817)+$L817+1,0)),DATE(YEAR($E817),MONTH($E817)+$L817+1,0),DATE(YEAR($E817),MONTH($E817)+$L817,DAY($E817))-1),"")</f>
        <v/>
      </c>
      <c r="N817" s="6">
        <f>IF($B817&amp;$D817&amp;$E817="","",IF($M817="","入力不足",IF($M817&gt;=TODAY(),"期間内の目安","期限切れの目安")))</f>
        <v/>
      </c>
      <c r="O817" s="6">
        <f>IF($D817="","",IF(SUMPRODUCT(--($D$5:$D$1004=$D817))&gt;1,"重複あり",""))</f>
        <v/>
      </c>
      <c r="P817" s="12"/>
    </row>
    <row r="818" spans="1:16">
      <c r="A818" s="15"/>
      <c r="B818" s="11"/>
      <c r="C818" s="16">
        <f>IF($B818="","",IFERROR(INDEX('製品一覧'!$B$5:$B$54,MATCH($B818,'製品一覧'!$A$5:$A$54,0)),"型番が未登録"))</f>
        <v/>
      </c>
      <c r="D818" s="11"/>
      <c r="E818" s="15"/>
      <c r="F818" s="12"/>
      <c r="G818" s="12"/>
      <c r="H818" s="12"/>
      <c r="I818" s="11"/>
      <c r="J818" s="12"/>
      <c r="K818" s="12"/>
      <c r="L818" s="17">
        <f>IF($B818="","",IFERROR(INDEX('製品一覧'!$C$5:$C$54,MATCH($B818,'製品一覧'!$A$5:$A$54,0)),""))</f>
        <v/>
      </c>
      <c r="M818" s="18">
        <f>IF(AND(ISNUMBER($E818),ISNUMBER($L818),$L818&gt;0),IF(DAY($E818)&gt;DAY(DATE(YEAR($E818),MONTH($E818)+$L818+1,0)),DATE(YEAR($E818),MONTH($E818)+$L818+1,0),DATE(YEAR($E818),MONTH($E818)+$L818,DAY($E818))-1),"")</f>
        <v/>
      </c>
      <c r="N818" s="6">
        <f>IF($B818&amp;$D818&amp;$E818="","",IF($M818="","入力不足",IF($M818&gt;=TODAY(),"期間内の目安","期限切れの目安")))</f>
        <v/>
      </c>
      <c r="O818" s="6">
        <f>IF($D818="","",IF(SUMPRODUCT(--($D$5:$D$1004=$D818))&gt;1,"重複あり",""))</f>
        <v/>
      </c>
      <c r="P818" s="12"/>
    </row>
    <row r="819" spans="1:16">
      <c r="A819" s="15"/>
      <c r="B819" s="11"/>
      <c r="C819" s="16">
        <f>IF($B819="","",IFERROR(INDEX('製品一覧'!$B$5:$B$54,MATCH($B819,'製品一覧'!$A$5:$A$54,0)),"型番が未登録"))</f>
        <v/>
      </c>
      <c r="D819" s="11"/>
      <c r="E819" s="15"/>
      <c r="F819" s="12"/>
      <c r="G819" s="12"/>
      <c r="H819" s="12"/>
      <c r="I819" s="11"/>
      <c r="J819" s="12"/>
      <c r="K819" s="12"/>
      <c r="L819" s="17">
        <f>IF($B819="","",IFERROR(INDEX('製品一覧'!$C$5:$C$54,MATCH($B819,'製品一覧'!$A$5:$A$54,0)),""))</f>
        <v/>
      </c>
      <c r="M819" s="18">
        <f>IF(AND(ISNUMBER($E819),ISNUMBER($L819),$L819&gt;0),IF(DAY($E819)&gt;DAY(DATE(YEAR($E819),MONTH($E819)+$L819+1,0)),DATE(YEAR($E819),MONTH($E819)+$L819+1,0),DATE(YEAR($E819),MONTH($E819)+$L819,DAY($E819))-1),"")</f>
        <v/>
      </c>
      <c r="N819" s="6">
        <f>IF($B819&amp;$D819&amp;$E819="","",IF($M819="","入力不足",IF($M819&gt;=TODAY(),"期間内の目安","期限切れの目安")))</f>
        <v/>
      </c>
      <c r="O819" s="6">
        <f>IF($D819="","",IF(SUMPRODUCT(--($D$5:$D$1004=$D819))&gt;1,"重複あり",""))</f>
        <v/>
      </c>
      <c r="P819" s="12"/>
    </row>
    <row r="820" spans="1:16">
      <c r="A820" s="15"/>
      <c r="B820" s="11"/>
      <c r="C820" s="16">
        <f>IF($B820="","",IFERROR(INDEX('製品一覧'!$B$5:$B$54,MATCH($B820,'製品一覧'!$A$5:$A$54,0)),"型番が未登録"))</f>
        <v/>
      </c>
      <c r="D820" s="11"/>
      <c r="E820" s="15"/>
      <c r="F820" s="12"/>
      <c r="G820" s="12"/>
      <c r="H820" s="12"/>
      <c r="I820" s="11"/>
      <c r="J820" s="12"/>
      <c r="K820" s="12"/>
      <c r="L820" s="17">
        <f>IF($B820="","",IFERROR(INDEX('製品一覧'!$C$5:$C$54,MATCH($B820,'製品一覧'!$A$5:$A$54,0)),""))</f>
        <v/>
      </c>
      <c r="M820" s="18">
        <f>IF(AND(ISNUMBER($E820),ISNUMBER($L820),$L820&gt;0),IF(DAY($E820)&gt;DAY(DATE(YEAR($E820),MONTH($E820)+$L820+1,0)),DATE(YEAR($E820),MONTH($E820)+$L820+1,0),DATE(YEAR($E820),MONTH($E820)+$L820,DAY($E820))-1),"")</f>
        <v/>
      </c>
      <c r="N820" s="6">
        <f>IF($B820&amp;$D820&amp;$E820="","",IF($M820="","入力不足",IF($M820&gt;=TODAY(),"期間内の目安","期限切れの目安")))</f>
        <v/>
      </c>
      <c r="O820" s="6">
        <f>IF($D820="","",IF(SUMPRODUCT(--($D$5:$D$1004=$D820))&gt;1,"重複あり",""))</f>
        <v/>
      </c>
      <c r="P820" s="12"/>
    </row>
    <row r="821" spans="1:16">
      <c r="A821" s="15"/>
      <c r="B821" s="11"/>
      <c r="C821" s="16">
        <f>IF($B821="","",IFERROR(INDEX('製品一覧'!$B$5:$B$54,MATCH($B821,'製品一覧'!$A$5:$A$54,0)),"型番が未登録"))</f>
        <v/>
      </c>
      <c r="D821" s="11"/>
      <c r="E821" s="15"/>
      <c r="F821" s="12"/>
      <c r="G821" s="12"/>
      <c r="H821" s="12"/>
      <c r="I821" s="11"/>
      <c r="J821" s="12"/>
      <c r="K821" s="12"/>
      <c r="L821" s="17">
        <f>IF($B821="","",IFERROR(INDEX('製品一覧'!$C$5:$C$54,MATCH($B821,'製品一覧'!$A$5:$A$54,0)),""))</f>
        <v/>
      </c>
      <c r="M821" s="18">
        <f>IF(AND(ISNUMBER($E821),ISNUMBER($L821),$L821&gt;0),IF(DAY($E821)&gt;DAY(DATE(YEAR($E821),MONTH($E821)+$L821+1,0)),DATE(YEAR($E821),MONTH($E821)+$L821+1,0),DATE(YEAR($E821),MONTH($E821)+$L821,DAY($E821))-1),"")</f>
        <v/>
      </c>
      <c r="N821" s="6">
        <f>IF($B821&amp;$D821&amp;$E821="","",IF($M821="","入力不足",IF($M821&gt;=TODAY(),"期間内の目安","期限切れの目安")))</f>
        <v/>
      </c>
      <c r="O821" s="6">
        <f>IF($D821="","",IF(SUMPRODUCT(--($D$5:$D$1004=$D821))&gt;1,"重複あり",""))</f>
        <v/>
      </c>
      <c r="P821" s="12"/>
    </row>
    <row r="822" spans="1:16">
      <c r="A822" s="15"/>
      <c r="B822" s="11"/>
      <c r="C822" s="16">
        <f>IF($B822="","",IFERROR(INDEX('製品一覧'!$B$5:$B$54,MATCH($B822,'製品一覧'!$A$5:$A$54,0)),"型番が未登録"))</f>
        <v/>
      </c>
      <c r="D822" s="11"/>
      <c r="E822" s="15"/>
      <c r="F822" s="12"/>
      <c r="G822" s="12"/>
      <c r="H822" s="12"/>
      <c r="I822" s="11"/>
      <c r="J822" s="12"/>
      <c r="K822" s="12"/>
      <c r="L822" s="17">
        <f>IF($B822="","",IFERROR(INDEX('製品一覧'!$C$5:$C$54,MATCH($B822,'製品一覧'!$A$5:$A$54,0)),""))</f>
        <v/>
      </c>
      <c r="M822" s="18">
        <f>IF(AND(ISNUMBER($E822),ISNUMBER($L822),$L822&gt;0),IF(DAY($E822)&gt;DAY(DATE(YEAR($E822),MONTH($E822)+$L822+1,0)),DATE(YEAR($E822),MONTH($E822)+$L822+1,0),DATE(YEAR($E822),MONTH($E822)+$L822,DAY($E822))-1),"")</f>
        <v/>
      </c>
      <c r="N822" s="6">
        <f>IF($B822&amp;$D822&amp;$E822="","",IF($M822="","入力不足",IF($M822&gt;=TODAY(),"期間内の目安","期限切れの目安")))</f>
        <v/>
      </c>
      <c r="O822" s="6">
        <f>IF($D822="","",IF(SUMPRODUCT(--($D$5:$D$1004=$D822))&gt;1,"重複あり",""))</f>
        <v/>
      </c>
      <c r="P822" s="12"/>
    </row>
    <row r="823" spans="1:16">
      <c r="A823" s="15"/>
      <c r="B823" s="11"/>
      <c r="C823" s="16">
        <f>IF($B823="","",IFERROR(INDEX('製品一覧'!$B$5:$B$54,MATCH($B823,'製品一覧'!$A$5:$A$54,0)),"型番が未登録"))</f>
        <v/>
      </c>
      <c r="D823" s="11"/>
      <c r="E823" s="15"/>
      <c r="F823" s="12"/>
      <c r="G823" s="12"/>
      <c r="H823" s="12"/>
      <c r="I823" s="11"/>
      <c r="J823" s="12"/>
      <c r="K823" s="12"/>
      <c r="L823" s="17">
        <f>IF($B823="","",IFERROR(INDEX('製品一覧'!$C$5:$C$54,MATCH($B823,'製品一覧'!$A$5:$A$54,0)),""))</f>
        <v/>
      </c>
      <c r="M823" s="18">
        <f>IF(AND(ISNUMBER($E823),ISNUMBER($L823),$L823&gt;0),IF(DAY($E823)&gt;DAY(DATE(YEAR($E823),MONTH($E823)+$L823+1,0)),DATE(YEAR($E823),MONTH($E823)+$L823+1,0),DATE(YEAR($E823),MONTH($E823)+$L823,DAY($E823))-1),"")</f>
        <v/>
      </c>
      <c r="N823" s="6">
        <f>IF($B823&amp;$D823&amp;$E823="","",IF($M823="","入力不足",IF($M823&gt;=TODAY(),"期間内の目安","期限切れの目安")))</f>
        <v/>
      </c>
      <c r="O823" s="6">
        <f>IF($D823="","",IF(SUMPRODUCT(--($D$5:$D$1004=$D823))&gt;1,"重複あり",""))</f>
        <v/>
      </c>
      <c r="P823" s="12"/>
    </row>
    <row r="824" spans="1:16">
      <c r="A824" s="15"/>
      <c r="B824" s="11"/>
      <c r="C824" s="16">
        <f>IF($B824="","",IFERROR(INDEX('製品一覧'!$B$5:$B$54,MATCH($B824,'製品一覧'!$A$5:$A$54,0)),"型番が未登録"))</f>
        <v/>
      </c>
      <c r="D824" s="11"/>
      <c r="E824" s="15"/>
      <c r="F824" s="12"/>
      <c r="G824" s="12"/>
      <c r="H824" s="12"/>
      <c r="I824" s="11"/>
      <c r="J824" s="12"/>
      <c r="K824" s="12"/>
      <c r="L824" s="17">
        <f>IF($B824="","",IFERROR(INDEX('製品一覧'!$C$5:$C$54,MATCH($B824,'製品一覧'!$A$5:$A$54,0)),""))</f>
        <v/>
      </c>
      <c r="M824" s="18">
        <f>IF(AND(ISNUMBER($E824),ISNUMBER($L824),$L824&gt;0),IF(DAY($E824)&gt;DAY(DATE(YEAR($E824),MONTH($E824)+$L824+1,0)),DATE(YEAR($E824),MONTH($E824)+$L824+1,0),DATE(YEAR($E824),MONTH($E824)+$L824,DAY($E824))-1),"")</f>
        <v/>
      </c>
      <c r="N824" s="6">
        <f>IF($B824&amp;$D824&amp;$E824="","",IF($M824="","入力不足",IF($M824&gt;=TODAY(),"期間内の目安","期限切れの目安")))</f>
        <v/>
      </c>
      <c r="O824" s="6">
        <f>IF($D824="","",IF(SUMPRODUCT(--($D$5:$D$1004=$D824))&gt;1,"重複あり",""))</f>
        <v/>
      </c>
      <c r="P824" s="12"/>
    </row>
    <row r="825" spans="1:16">
      <c r="A825" s="15"/>
      <c r="B825" s="11"/>
      <c r="C825" s="16">
        <f>IF($B825="","",IFERROR(INDEX('製品一覧'!$B$5:$B$54,MATCH($B825,'製品一覧'!$A$5:$A$54,0)),"型番が未登録"))</f>
        <v/>
      </c>
      <c r="D825" s="11"/>
      <c r="E825" s="15"/>
      <c r="F825" s="12"/>
      <c r="G825" s="12"/>
      <c r="H825" s="12"/>
      <c r="I825" s="11"/>
      <c r="J825" s="12"/>
      <c r="K825" s="12"/>
      <c r="L825" s="17">
        <f>IF($B825="","",IFERROR(INDEX('製品一覧'!$C$5:$C$54,MATCH($B825,'製品一覧'!$A$5:$A$54,0)),""))</f>
        <v/>
      </c>
      <c r="M825" s="18">
        <f>IF(AND(ISNUMBER($E825),ISNUMBER($L825),$L825&gt;0),IF(DAY($E825)&gt;DAY(DATE(YEAR($E825),MONTH($E825)+$L825+1,0)),DATE(YEAR($E825),MONTH($E825)+$L825+1,0),DATE(YEAR($E825),MONTH($E825)+$L825,DAY($E825))-1),"")</f>
        <v/>
      </c>
      <c r="N825" s="6">
        <f>IF($B825&amp;$D825&amp;$E825="","",IF($M825="","入力不足",IF($M825&gt;=TODAY(),"期間内の目安","期限切れの目安")))</f>
        <v/>
      </c>
      <c r="O825" s="6">
        <f>IF($D825="","",IF(SUMPRODUCT(--($D$5:$D$1004=$D825))&gt;1,"重複あり",""))</f>
        <v/>
      </c>
      <c r="P825" s="12"/>
    </row>
    <row r="826" spans="1:16">
      <c r="A826" s="15"/>
      <c r="B826" s="11"/>
      <c r="C826" s="16">
        <f>IF($B826="","",IFERROR(INDEX('製品一覧'!$B$5:$B$54,MATCH($B826,'製品一覧'!$A$5:$A$54,0)),"型番が未登録"))</f>
        <v/>
      </c>
      <c r="D826" s="11"/>
      <c r="E826" s="15"/>
      <c r="F826" s="12"/>
      <c r="G826" s="12"/>
      <c r="H826" s="12"/>
      <c r="I826" s="11"/>
      <c r="J826" s="12"/>
      <c r="K826" s="12"/>
      <c r="L826" s="17">
        <f>IF($B826="","",IFERROR(INDEX('製品一覧'!$C$5:$C$54,MATCH($B826,'製品一覧'!$A$5:$A$54,0)),""))</f>
        <v/>
      </c>
      <c r="M826" s="18">
        <f>IF(AND(ISNUMBER($E826),ISNUMBER($L826),$L826&gt;0),IF(DAY($E826)&gt;DAY(DATE(YEAR($E826),MONTH($E826)+$L826+1,0)),DATE(YEAR($E826),MONTH($E826)+$L826+1,0),DATE(YEAR($E826),MONTH($E826)+$L826,DAY($E826))-1),"")</f>
        <v/>
      </c>
      <c r="N826" s="6">
        <f>IF($B826&amp;$D826&amp;$E826="","",IF($M826="","入力不足",IF($M826&gt;=TODAY(),"期間内の目安","期限切れの目安")))</f>
        <v/>
      </c>
      <c r="O826" s="6">
        <f>IF($D826="","",IF(SUMPRODUCT(--($D$5:$D$1004=$D826))&gt;1,"重複あり",""))</f>
        <v/>
      </c>
      <c r="P826" s="12"/>
    </row>
    <row r="827" spans="1:16">
      <c r="A827" s="15"/>
      <c r="B827" s="11"/>
      <c r="C827" s="16">
        <f>IF($B827="","",IFERROR(INDEX('製品一覧'!$B$5:$B$54,MATCH($B827,'製品一覧'!$A$5:$A$54,0)),"型番が未登録"))</f>
        <v/>
      </c>
      <c r="D827" s="11"/>
      <c r="E827" s="15"/>
      <c r="F827" s="12"/>
      <c r="G827" s="12"/>
      <c r="H827" s="12"/>
      <c r="I827" s="11"/>
      <c r="J827" s="12"/>
      <c r="K827" s="12"/>
      <c r="L827" s="17">
        <f>IF($B827="","",IFERROR(INDEX('製品一覧'!$C$5:$C$54,MATCH($B827,'製品一覧'!$A$5:$A$54,0)),""))</f>
        <v/>
      </c>
      <c r="M827" s="18">
        <f>IF(AND(ISNUMBER($E827),ISNUMBER($L827),$L827&gt;0),IF(DAY($E827)&gt;DAY(DATE(YEAR($E827),MONTH($E827)+$L827+1,0)),DATE(YEAR($E827),MONTH($E827)+$L827+1,0),DATE(YEAR($E827),MONTH($E827)+$L827,DAY($E827))-1),"")</f>
        <v/>
      </c>
      <c r="N827" s="6">
        <f>IF($B827&amp;$D827&amp;$E827="","",IF($M827="","入力不足",IF($M827&gt;=TODAY(),"期間内の目安","期限切れの目安")))</f>
        <v/>
      </c>
      <c r="O827" s="6">
        <f>IF($D827="","",IF(SUMPRODUCT(--($D$5:$D$1004=$D827))&gt;1,"重複あり",""))</f>
        <v/>
      </c>
      <c r="P827" s="12"/>
    </row>
    <row r="828" spans="1:16">
      <c r="A828" s="15"/>
      <c r="B828" s="11"/>
      <c r="C828" s="16">
        <f>IF($B828="","",IFERROR(INDEX('製品一覧'!$B$5:$B$54,MATCH($B828,'製品一覧'!$A$5:$A$54,0)),"型番が未登録"))</f>
        <v/>
      </c>
      <c r="D828" s="11"/>
      <c r="E828" s="15"/>
      <c r="F828" s="12"/>
      <c r="G828" s="12"/>
      <c r="H828" s="12"/>
      <c r="I828" s="11"/>
      <c r="J828" s="12"/>
      <c r="K828" s="12"/>
      <c r="L828" s="17">
        <f>IF($B828="","",IFERROR(INDEX('製品一覧'!$C$5:$C$54,MATCH($B828,'製品一覧'!$A$5:$A$54,0)),""))</f>
        <v/>
      </c>
      <c r="M828" s="18">
        <f>IF(AND(ISNUMBER($E828),ISNUMBER($L828),$L828&gt;0),IF(DAY($E828)&gt;DAY(DATE(YEAR($E828),MONTH($E828)+$L828+1,0)),DATE(YEAR($E828),MONTH($E828)+$L828+1,0),DATE(YEAR($E828),MONTH($E828)+$L828,DAY($E828))-1),"")</f>
        <v/>
      </c>
      <c r="N828" s="6">
        <f>IF($B828&amp;$D828&amp;$E828="","",IF($M828="","入力不足",IF($M828&gt;=TODAY(),"期間内の目安","期限切れの目安")))</f>
        <v/>
      </c>
      <c r="O828" s="6">
        <f>IF($D828="","",IF(SUMPRODUCT(--($D$5:$D$1004=$D828))&gt;1,"重複あり",""))</f>
        <v/>
      </c>
      <c r="P828" s="12"/>
    </row>
    <row r="829" spans="1:16">
      <c r="A829" s="15"/>
      <c r="B829" s="11"/>
      <c r="C829" s="16">
        <f>IF($B829="","",IFERROR(INDEX('製品一覧'!$B$5:$B$54,MATCH($B829,'製品一覧'!$A$5:$A$54,0)),"型番が未登録"))</f>
        <v/>
      </c>
      <c r="D829" s="11"/>
      <c r="E829" s="15"/>
      <c r="F829" s="12"/>
      <c r="G829" s="12"/>
      <c r="H829" s="12"/>
      <c r="I829" s="11"/>
      <c r="J829" s="12"/>
      <c r="K829" s="12"/>
      <c r="L829" s="17">
        <f>IF($B829="","",IFERROR(INDEX('製品一覧'!$C$5:$C$54,MATCH($B829,'製品一覧'!$A$5:$A$54,0)),""))</f>
        <v/>
      </c>
      <c r="M829" s="18">
        <f>IF(AND(ISNUMBER($E829),ISNUMBER($L829),$L829&gt;0),IF(DAY($E829)&gt;DAY(DATE(YEAR($E829),MONTH($E829)+$L829+1,0)),DATE(YEAR($E829),MONTH($E829)+$L829+1,0),DATE(YEAR($E829),MONTH($E829)+$L829,DAY($E829))-1),"")</f>
        <v/>
      </c>
      <c r="N829" s="6">
        <f>IF($B829&amp;$D829&amp;$E829="","",IF($M829="","入力不足",IF($M829&gt;=TODAY(),"期間内の目安","期限切れの目安")))</f>
        <v/>
      </c>
      <c r="O829" s="6">
        <f>IF($D829="","",IF(SUMPRODUCT(--($D$5:$D$1004=$D829))&gt;1,"重複あり",""))</f>
        <v/>
      </c>
      <c r="P829" s="12"/>
    </row>
    <row r="830" spans="1:16">
      <c r="A830" s="15"/>
      <c r="B830" s="11"/>
      <c r="C830" s="16">
        <f>IF($B830="","",IFERROR(INDEX('製品一覧'!$B$5:$B$54,MATCH($B830,'製品一覧'!$A$5:$A$54,0)),"型番が未登録"))</f>
        <v/>
      </c>
      <c r="D830" s="11"/>
      <c r="E830" s="15"/>
      <c r="F830" s="12"/>
      <c r="G830" s="12"/>
      <c r="H830" s="12"/>
      <c r="I830" s="11"/>
      <c r="J830" s="12"/>
      <c r="K830" s="12"/>
      <c r="L830" s="17">
        <f>IF($B830="","",IFERROR(INDEX('製品一覧'!$C$5:$C$54,MATCH($B830,'製品一覧'!$A$5:$A$54,0)),""))</f>
        <v/>
      </c>
      <c r="M830" s="18">
        <f>IF(AND(ISNUMBER($E830),ISNUMBER($L830),$L830&gt;0),IF(DAY($E830)&gt;DAY(DATE(YEAR($E830),MONTH($E830)+$L830+1,0)),DATE(YEAR($E830),MONTH($E830)+$L830+1,0),DATE(YEAR($E830),MONTH($E830)+$L830,DAY($E830))-1),"")</f>
        <v/>
      </c>
      <c r="N830" s="6">
        <f>IF($B830&amp;$D830&amp;$E830="","",IF($M830="","入力不足",IF($M830&gt;=TODAY(),"期間内の目安","期限切れの目安")))</f>
        <v/>
      </c>
      <c r="O830" s="6">
        <f>IF($D830="","",IF(SUMPRODUCT(--($D$5:$D$1004=$D830))&gt;1,"重複あり",""))</f>
        <v/>
      </c>
      <c r="P830" s="12"/>
    </row>
    <row r="831" spans="1:16">
      <c r="A831" s="15"/>
      <c r="B831" s="11"/>
      <c r="C831" s="16">
        <f>IF($B831="","",IFERROR(INDEX('製品一覧'!$B$5:$B$54,MATCH($B831,'製品一覧'!$A$5:$A$54,0)),"型番が未登録"))</f>
        <v/>
      </c>
      <c r="D831" s="11"/>
      <c r="E831" s="15"/>
      <c r="F831" s="12"/>
      <c r="G831" s="12"/>
      <c r="H831" s="12"/>
      <c r="I831" s="11"/>
      <c r="J831" s="12"/>
      <c r="K831" s="12"/>
      <c r="L831" s="17">
        <f>IF($B831="","",IFERROR(INDEX('製品一覧'!$C$5:$C$54,MATCH($B831,'製品一覧'!$A$5:$A$54,0)),""))</f>
        <v/>
      </c>
      <c r="M831" s="18">
        <f>IF(AND(ISNUMBER($E831),ISNUMBER($L831),$L831&gt;0),IF(DAY($E831)&gt;DAY(DATE(YEAR($E831),MONTH($E831)+$L831+1,0)),DATE(YEAR($E831),MONTH($E831)+$L831+1,0),DATE(YEAR($E831),MONTH($E831)+$L831,DAY($E831))-1),"")</f>
        <v/>
      </c>
      <c r="N831" s="6">
        <f>IF($B831&amp;$D831&amp;$E831="","",IF($M831="","入力不足",IF($M831&gt;=TODAY(),"期間内の目安","期限切れの目安")))</f>
        <v/>
      </c>
      <c r="O831" s="6">
        <f>IF($D831="","",IF(SUMPRODUCT(--($D$5:$D$1004=$D831))&gt;1,"重複あり",""))</f>
        <v/>
      </c>
      <c r="P831" s="12"/>
    </row>
    <row r="832" spans="1:16">
      <c r="A832" s="15"/>
      <c r="B832" s="11"/>
      <c r="C832" s="16">
        <f>IF($B832="","",IFERROR(INDEX('製品一覧'!$B$5:$B$54,MATCH($B832,'製品一覧'!$A$5:$A$54,0)),"型番が未登録"))</f>
        <v/>
      </c>
      <c r="D832" s="11"/>
      <c r="E832" s="15"/>
      <c r="F832" s="12"/>
      <c r="G832" s="12"/>
      <c r="H832" s="12"/>
      <c r="I832" s="11"/>
      <c r="J832" s="12"/>
      <c r="K832" s="12"/>
      <c r="L832" s="17">
        <f>IF($B832="","",IFERROR(INDEX('製品一覧'!$C$5:$C$54,MATCH($B832,'製品一覧'!$A$5:$A$54,0)),""))</f>
        <v/>
      </c>
      <c r="M832" s="18">
        <f>IF(AND(ISNUMBER($E832),ISNUMBER($L832),$L832&gt;0),IF(DAY($E832)&gt;DAY(DATE(YEAR($E832),MONTH($E832)+$L832+1,0)),DATE(YEAR($E832),MONTH($E832)+$L832+1,0),DATE(YEAR($E832),MONTH($E832)+$L832,DAY($E832))-1),"")</f>
        <v/>
      </c>
      <c r="N832" s="6">
        <f>IF($B832&amp;$D832&amp;$E832="","",IF($M832="","入力不足",IF($M832&gt;=TODAY(),"期間内の目安","期限切れの目安")))</f>
        <v/>
      </c>
      <c r="O832" s="6">
        <f>IF($D832="","",IF(SUMPRODUCT(--($D$5:$D$1004=$D832))&gt;1,"重複あり",""))</f>
        <v/>
      </c>
      <c r="P832" s="12"/>
    </row>
    <row r="833" spans="1:16">
      <c r="A833" s="15"/>
      <c r="B833" s="11"/>
      <c r="C833" s="16">
        <f>IF($B833="","",IFERROR(INDEX('製品一覧'!$B$5:$B$54,MATCH($B833,'製品一覧'!$A$5:$A$54,0)),"型番が未登録"))</f>
        <v/>
      </c>
      <c r="D833" s="11"/>
      <c r="E833" s="15"/>
      <c r="F833" s="12"/>
      <c r="G833" s="12"/>
      <c r="H833" s="12"/>
      <c r="I833" s="11"/>
      <c r="J833" s="12"/>
      <c r="K833" s="12"/>
      <c r="L833" s="17">
        <f>IF($B833="","",IFERROR(INDEX('製品一覧'!$C$5:$C$54,MATCH($B833,'製品一覧'!$A$5:$A$54,0)),""))</f>
        <v/>
      </c>
      <c r="M833" s="18">
        <f>IF(AND(ISNUMBER($E833),ISNUMBER($L833),$L833&gt;0),IF(DAY($E833)&gt;DAY(DATE(YEAR($E833),MONTH($E833)+$L833+1,0)),DATE(YEAR($E833),MONTH($E833)+$L833+1,0),DATE(YEAR($E833),MONTH($E833)+$L833,DAY($E833))-1),"")</f>
        <v/>
      </c>
      <c r="N833" s="6">
        <f>IF($B833&amp;$D833&amp;$E833="","",IF($M833="","入力不足",IF($M833&gt;=TODAY(),"期間内の目安","期限切れの目安")))</f>
        <v/>
      </c>
      <c r="O833" s="6">
        <f>IF($D833="","",IF(SUMPRODUCT(--($D$5:$D$1004=$D833))&gt;1,"重複あり",""))</f>
        <v/>
      </c>
      <c r="P833" s="12"/>
    </row>
    <row r="834" spans="1:16">
      <c r="A834" s="15"/>
      <c r="B834" s="11"/>
      <c r="C834" s="16">
        <f>IF($B834="","",IFERROR(INDEX('製品一覧'!$B$5:$B$54,MATCH($B834,'製品一覧'!$A$5:$A$54,0)),"型番が未登録"))</f>
        <v/>
      </c>
      <c r="D834" s="11"/>
      <c r="E834" s="15"/>
      <c r="F834" s="12"/>
      <c r="G834" s="12"/>
      <c r="H834" s="12"/>
      <c r="I834" s="11"/>
      <c r="J834" s="12"/>
      <c r="K834" s="12"/>
      <c r="L834" s="17">
        <f>IF($B834="","",IFERROR(INDEX('製品一覧'!$C$5:$C$54,MATCH($B834,'製品一覧'!$A$5:$A$54,0)),""))</f>
        <v/>
      </c>
      <c r="M834" s="18">
        <f>IF(AND(ISNUMBER($E834),ISNUMBER($L834),$L834&gt;0),IF(DAY($E834)&gt;DAY(DATE(YEAR($E834),MONTH($E834)+$L834+1,0)),DATE(YEAR($E834),MONTH($E834)+$L834+1,0),DATE(YEAR($E834),MONTH($E834)+$L834,DAY($E834))-1),"")</f>
        <v/>
      </c>
      <c r="N834" s="6">
        <f>IF($B834&amp;$D834&amp;$E834="","",IF($M834="","入力不足",IF($M834&gt;=TODAY(),"期間内の目安","期限切れの目安")))</f>
        <v/>
      </c>
      <c r="O834" s="6">
        <f>IF($D834="","",IF(SUMPRODUCT(--($D$5:$D$1004=$D834))&gt;1,"重複あり",""))</f>
        <v/>
      </c>
      <c r="P834" s="12"/>
    </row>
    <row r="835" spans="1:16">
      <c r="A835" s="15"/>
      <c r="B835" s="11"/>
      <c r="C835" s="16">
        <f>IF($B835="","",IFERROR(INDEX('製品一覧'!$B$5:$B$54,MATCH($B835,'製品一覧'!$A$5:$A$54,0)),"型番が未登録"))</f>
        <v/>
      </c>
      <c r="D835" s="11"/>
      <c r="E835" s="15"/>
      <c r="F835" s="12"/>
      <c r="G835" s="12"/>
      <c r="H835" s="12"/>
      <c r="I835" s="11"/>
      <c r="J835" s="12"/>
      <c r="K835" s="12"/>
      <c r="L835" s="17">
        <f>IF($B835="","",IFERROR(INDEX('製品一覧'!$C$5:$C$54,MATCH($B835,'製品一覧'!$A$5:$A$54,0)),""))</f>
        <v/>
      </c>
      <c r="M835" s="18">
        <f>IF(AND(ISNUMBER($E835),ISNUMBER($L835),$L835&gt;0),IF(DAY($E835)&gt;DAY(DATE(YEAR($E835),MONTH($E835)+$L835+1,0)),DATE(YEAR($E835),MONTH($E835)+$L835+1,0),DATE(YEAR($E835),MONTH($E835)+$L835,DAY($E835))-1),"")</f>
        <v/>
      </c>
      <c r="N835" s="6">
        <f>IF($B835&amp;$D835&amp;$E835="","",IF($M835="","入力不足",IF($M835&gt;=TODAY(),"期間内の目安","期限切れの目安")))</f>
        <v/>
      </c>
      <c r="O835" s="6">
        <f>IF($D835="","",IF(SUMPRODUCT(--($D$5:$D$1004=$D835))&gt;1,"重複あり",""))</f>
        <v/>
      </c>
      <c r="P835" s="12"/>
    </row>
    <row r="836" spans="1:16">
      <c r="A836" s="15"/>
      <c r="B836" s="11"/>
      <c r="C836" s="16">
        <f>IF($B836="","",IFERROR(INDEX('製品一覧'!$B$5:$B$54,MATCH($B836,'製品一覧'!$A$5:$A$54,0)),"型番が未登録"))</f>
        <v/>
      </c>
      <c r="D836" s="11"/>
      <c r="E836" s="15"/>
      <c r="F836" s="12"/>
      <c r="G836" s="12"/>
      <c r="H836" s="12"/>
      <c r="I836" s="11"/>
      <c r="J836" s="12"/>
      <c r="K836" s="12"/>
      <c r="L836" s="17">
        <f>IF($B836="","",IFERROR(INDEX('製品一覧'!$C$5:$C$54,MATCH($B836,'製品一覧'!$A$5:$A$54,0)),""))</f>
        <v/>
      </c>
      <c r="M836" s="18">
        <f>IF(AND(ISNUMBER($E836),ISNUMBER($L836),$L836&gt;0),IF(DAY($E836)&gt;DAY(DATE(YEAR($E836),MONTH($E836)+$L836+1,0)),DATE(YEAR($E836),MONTH($E836)+$L836+1,0),DATE(YEAR($E836),MONTH($E836)+$L836,DAY($E836))-1),"")</f>
        <v/>
      </c>
      <c r="N836" s="6">
        <f>IF($B836&amp;$D836&amp;$E836="","",IF($M836="","入力不足",IF($M836&gt;=TODAY(),"期間内の目安","期限切れの目安")))</f>
        <v/>
      </c>
      <c r="O836" s="6">
        <f>IF($D836="","",IF(SUMPRODUCT(--($D$5:$D$1004=$D836))&gt;1,"重複あり",""))</f>
        <v/>
      </c>
      <c r="P836" s="12"/>
    </row>
    <row r="837" spans="1:16">
      <c r="A837" s="15"/>
      <c r="B837" s="11"/>
      <c r="C837" s="16">
        <f>IF($B837="","",IFERROR(INDEX('製品一覧'!$B$5:$B$54,MATCH($B837,'製品一覧'!$A$5:$A$54,0)),"型番が未登録"))</f>
        <v/>
      </c>
      <c r="D837" s="11"/>
      <c r="E837" s="15"/>
      <c r="F837" s="12"/>
      <c r="G837" s="12"/>
      <c r="H837" s="12"/>
      <c r="I837" s="11"/>
      <c r="J837" s="12"/>
      <c r="K837" s="12"/>
      <c r="L837" s="17">
        <f>IF($B837="","",IFERROR(INDEX('製品一覧'!$C$5:$C$54,MATCH($B837,'製品一覧'!$A$5:$A$54,0)),""))</f>
        <v/>
      </c>
      <c r="M837" s="18">
        <f>IF(AND(ISNUMBER($E837),ISNUMBER($L837),$L837&gt;0),IF(DAY($E837)&gt;DAY(DATE(YEAR($E837),MONTH($E837)+$L837+1,0)),DATE(YEAR($E837),MONTH($E837)+$L837+1,0),DATE(YEAR($E837),MONTH($E837)+$L837,DAY($E837))-1),"")</f>
        <v/>
      </c>
      <c r="N837" s="6">
        <f>IF($B837&amp;$D837&amp;$E837="","",IF($M837="","入力不足",IF($M837&gt;=TODAY(),"期間内の目安","期限切れの目安")))</f>
        <v/>
      </c>
      <c r="O837" s="6">
        <f>IF($D837="","",IF(SUMPRODUCT(--($D$5:$D$1004=$D837))&gt;1,"重複あり",""))</f>
        <v/>
      </c>
      <c r="P837" s="12"/>
    </row>
    <row r="838" spans="1:16">
      <c r="A838" s="15"/>
      <c r="B838" s="11"/>
      <c r="C838" s="16">
        <f>IF($B838="","",IFERROR(INDEX('製品一覧'!$B$5:$B$54,MATCH($B838,'製品一覧'!$A$5:$A$54,0)),"型番が未登録"))</f>
        <v/>
      </c>
      <c r="D838" s="11"/>
      <c r="E838" s="15"/>
      <c r="F838" s="12"/>
      <c r="G838" s="12"/>
      <c r="H838" s="12"/>
      <c r="I838" s="11"/>
      <c r="J838" s="12"/>
      <c r="K838" s="12"/>
      <c r="L838" s="17">
        <f>IF($B838="","",IFERROR(INDEX('製品一覧'!$C$5:$C$54,MATCH($B838,'製品一覧'!$A$5:$A$54,0)),""))</f>
        <v/>
      </c>
      <c r="M838" s="18">
        <f>IF(AND(ISNUMBER($E838),ISNUMBER($L838),$L838&gt;0),IF(DAY($E838)&gt;DAY(DATE(YEAR($E838),MONTH($E838)+$L838+1,0)),DATE(YEAR($E838),MONTH($E838)+$L838+1,0),DATE(YEAR($E838),MONTH($E838)+$L838,DAY($E838))-1),"")</f>
        <v/>
      </c>
      <c r="N838" s="6">
        <f>IF($B838&amp;$D838&amp;$E838="","",IF($M838="","入力不足",IF($M838&gt;=TODAY(),"期間内の目安","期限切れの目安")))</f>
        <v/>
      </c>
      <c r="O838" s="6">
        <f>IF($D838="","",IF(SUMPRODUCT(--($D$5:$D$1004=$D838))&gt;1,"重複あり",""))</f>
        <v/>
      </c>
      <c r="P838" s="12"/>
    </row>
    <row r="839" spans="1:16">
      <c r="A839" s="15"/>
      <c r="B839" s="11"/>
      <c r="C839" s="16">
        <f>IF($B839="","",IFERROR(INDEX('製品一覧'!$B$5:$B$54,MATCH($B839,'製品一覧'!$A$5:$A$54,0)),"型番が未登録"))</f>
        <v/>
      </c>
      <c r="D839" s="11"/>
      <c r="E839" s="15"/>
      <c r="F839" s="12"/>
      <c r="G839" s="12"/>
      <c r="H839" s="12"/>
      <c r="I839" s="11"/>
      <c r="J839" s="12"/>
      <c r="K839" s="12"/>
      <c r="L839" s="17">
        <f>IF($B839="","",IFERROR(INDEX('製品一覧'!$C$5:$C$54,MATCH($B839,'製品一覧'!$A$5:$A$54,0)),""))</f>
        <v/>
      </c>
      <c r="M839" s="18">
        <f>IF(AND(ISNUMBER($E839),ISNUMBER($L839),$L839&gt;0),IF(DAY($E839)&gt;DAY(DATE(YEAR($E839),MONTH($E839)+$L839+1,0)),DATE(YEAR($E839),MONTH($E839)+$L839+1,0),DATE(YEAR($E839),MONTH($E839)+$L839,DAY($E839))-1),"")</f>
        <v/>
      </c>
      <c r="N839" s="6">
        <f>IF($B839&amp;$D839&amp;$E839="","",IF($M839="","入力不足",IF($M839&gt;=TODAY(),"期間内の目安","期限切れの目安")))</f>
        <v/>
      </c>
      <c r="O839" s="6">
        <f>IF($D839="","",IF(SUMPRODUCT(--($D$5:$D$1004=$D839))&gt;1,"重複あり",""))</f>
        <v/>
      </c>
      <c r="P839" s="12"/>
    </row>
    <row r="840" spans="1:16">
      <c r="A840" s="15"/>
      <c r="B840" s="11"/>
      <c r="C840" s="16">
        <f>IF($B840="","",IFERROR(INDEX('製品一覧'!$B$5:$B$54,MATCH($B840,'製品一覧'!$A$5:$A$54,0)),"型番が未登録"))</f>
        <v/>
      </c>
      <c r="D840" s="11"/>
      <c r="E840" s="15"/>
      <c r="F840" s="12"/>
      <c r="G840" s="12"/>
      <c r="H840" s="12"/>
      <c r="I840" s="11"/>
      <c r="J840" s="12"/>
      <c r="K840" s="12"/>
      <c r="L840" s="17">
        <f>IF($B840="","",IFERROR(INDEX('製品一覧'!$C$5:$C$54,MATCH($B840,'製品一覧'!$A$5:$A$54,0)),""))</f>
        <v/>
      </c>
      <c r="M840" s="18">
        <f>IF(AND(ISNUMBER($E840),ISNUMBER($L840),$L840&gt;0),IF(DAY($E840)&gt;DAY(DATE(YEAR($E840),MONTH($E840)+$L840+1,0)),DATE(YEAR($E840),MONTH($E840)+$L840+1,0),DATE(YEAR($E840),MONTH($E840)+$L840,DAY($E840))-1),"")</f>
        <v/>
      </c>
      <c r="N840" s="6">
        <f>IF($B840&amp;$D840&amp;$E840="","",IF($M840="","入力不足",IF($M840&gt;=TODAY(),"期間内の目安","期限切れの目安")))</f>
        <v/>
      </c>
      <c r="O840" s="6">
        <f>IF($D840="","",IF(SUMPRODUCT(--($D$5:$D$1004=$D840))&gt;1,"重複あり",""))</f>
        <v/>
      </c>
      <c r="P840" s="12"/>
    </row>
    <row r="841" spans="1:16">
      <c r="A841" s="15"/>
      <c r="B841" s="11"/>
      <c r="C841" s="16">
        <f>IF($B841="","",IFERROR(INDEX('製品一覧'!$B$5:$B$54,MATCH($B841,'製品一覧'!$A$5:$A$54,0)),"型番が未登録"))</f>
        <v/>
      </c>
      <c r="D841" s="11"/>
      <c r="E841" s="15"/>
      <c r="F841" s="12"/>
      <c r="G841" s="12"/>
      <c r="H841" s="12"/>
      <c r="I841" s="11"/>
      <c r="J841" s="12"/>
      <c r="K841" s="12"/>
      <c r="L841" s="17">
        <f>IF($B841="","",IFERROR(INDEX('製品一覧'!$C$5:$C$54,MATCH($B841,'製品一覧'!$A$5:$A$54,0)),""))</f>
        <v/>
      </c>
      <c r="M841" s="18">
        <f>IF(AND(ISNUMBER($E841),ISNUMBER($L841),$L841&gt;0),IF(DAY($E841)&gt;DAY(DATE(YEAR($E841),MONTH($E841)+$L841+1,0)),DATE(YEAR($E841),MONTH($E841)+$L841+1,0),DATE(YEAR($E841),MONTH($E841)+$L841,DAY($E841))-1),"")</f>
        <v/>
      </c>
      <c r="N841" s="6">
        <f>IF($B841&amp;$D841&amp;$E841="","",IF($M841="","入力不足",IF($M841&gt;=TODAY(),"期間内の目安","期限切れの目安")))</f>
        <v/>
      </c>
      <c r="O841" s="6">
        <f>IF($D841="","",IF(SUMPRODUCT(--($D$5:$D$1004=$D841))&gt;1,"重複あり",""))</f>
        <v/>
      </c>
      <c r="P841" s="12"/>
    </row>
    <row r="842" spans="1:16">
      <c r="A842" s="15"/>
      <c r="B842" s="11"/>
      <c r="C842" s="16">
        <f>IF($B842="","",IFERROR(INDEX('製品一覧'!$B$5:$B$54,MATCH($B842,'製品一覧'!$A$5:$A$54,0)),"型番が未登録"))</f>
        <v/>
      </c>
      <c r="D842" s="11"/>
      <c r="E842" s="15"/>
      <c r="F842" s="12"/>
      <c r="G842" s="12"/>
      <c r="H842" s="12"/>
      <c r="I842" s="11"/>
      <c r="J842" s="12"/>
      <c r="K842" s="12"/>
      <c r="L842" s="17">
        <f>IF($B842="","",IFERROR(INDEX('製品一覧'!$C$5:$C$54,MATCH($B842,'製品一覧'!$A$5:$A$54,0)),""))</f>
        <v/>
      </c>
      <c r="M842" s="18">
        <f>IF(AND(ISNUMBER($E842),ISNUMBER($L842),$L842&gt;0),IF(DAY($E842)&gt;DAY(DATE(YEAR($E842),MONTH($E842)+$L842+1,0)),DATE(YEAR($E842),MONTH($E842)+$L842+1,0),DATE(YEAR($E842),MONTH($E842)+$L842,DAY($E842))-1),"")</f>
        <v/>
      </c>
      <c r="N842" s="6">
        <f>IF($B842&amp;$D842&amp;$E842="","",IF($M842="","入力不足",IF($M842&gt;=TODAY(),"期間内の目安","期限切れの目安")))</f>
        <v/>
      </c>
      <c r="O842" s="6">
        <f>IF($D842="","",IF(SUMPRODUCT(--($D$5:$D$1004=$D842))&gt;1,"重複あり",""))</f>
        <v/>
      </c>
      <c r="P842" s="12"/>
    </row>
    <row r="843" spans="1:16">
      <c r="A843" s="15"/>
      <c r="B843" s="11"/>
      <c r="C843" s="16">
        <f>IF($B843="","",IFERROR(INDEX('製品一覧'!$B$5:$B$54,MATCH($B843,'製品一覧'!$A$5:$A$54,0)),"型番が未登録"))</f>
        <v/>
      </c>
      <c r="D843" s="11"/>
      <c r="E843" s="15"/>
      <c r="F843" s="12"/>
      <c r="G843" s="12"/>
      <c r="H843" s="12"/>
      <c r="I843" s="11"/>
      <c r="J843" s="12"/>
      <c r="K843" s="12"/>
      <c r="L843" s="17">
        <f>IF($B843="","",IFERROR(INDEX('製品一覧'!$C$5:$C$54,MATCH($B843,'製品一覧'!$A$5:$A$54,0)),""))</f>
        <v/>
      </c>
      <c r="M843" s="18">
        <f>IF(AND(ISNUMBER($E843),ISNUMBER($L843),$L843&gt;0),IF(DAY($E843)&gt;DAY(DATE(YEAR($E843),MONTH($E843)+$L843+1,0)),DATE(YEAR($E843),MONTH($E843)+$L843+1,0),DATE(YEAR($E843),MONTH($E843)+$L843,DAY($E843))-1),"")</f>
        <v/>
      </c>
      <c r="N843" s="6">
        <f>IF($B843&amp;$D843&amp;$E843="","",IF($M843="","入力不足",IF($M843&gt;=TODAY(),"期間内の目安","期限切れの目安")))</f>
        <v/>
      </c>
      <c r="O843" s="6">
        <f>IF($D843="","",IF(SUMPRODUCT(--($D$5:$D$1004=$D843))&gt;1,"重複あり",""))</f>
        <v/>
      </c>
      <c r="P843" s="12"/>
    </row>
    <row r="844" spans="1:16">
      <c r="A844" s="15"/>
      <c r="B844" s="11"/>
      <c r="C844" s="16">
        <f>IF($B844="","",IFERROR(INDEX('製品一覧'!$B$5:$B$54,MATCH($B844,'製品一覧'!$A$5:$A$54,0)),"型番が未登録"))</f>
        <v/>
      </c>
      <c r="D844" s="11"/>
      <c r="E844" s="15"/>
      <c r="F844" s="12"/>
      <c r="G844" s="12"/>
      <c r="H844" s="12"/>
      <c r="I844" s="11"/>
      <c r="J844" s="12"/>
      <c r="K844" s="12"/>
      <c r="L844" s="17">
        <f>IF($B844="","",IFERROR(INDEX('製品一覧'!$C$5:$C$54,MATCH($B844,'製品一覧'!$A$5:$A$54,0)),""))</f>
        <v/>
      </c>
      <c r="M844" s="18">
        <f>IF(AND(ISNUMBER($E844),ISNUMBER($L844),$L844&gt;0),IF(DAY($E844)&gt;DAY(DATE(YEAR($E844),MONTH($E844)+$L844+1,0)),DATE(YEAR($E844),MONTH($E844)+$L844+1,0),DATE(YEAR($E844),MONTH($E844)+$L844,DAY($E844))-1),"")</f>
        <v/>
      </c>
      <c r="N844" s="6">
        <f>IF($B844&amp;$D844&amp;$E844="","",IF($M844="","入力不足",IF($M844&gt;=TODAY(),"期間内の目安","期限切れの目安")))</f>
        <v/>
      </c>
      <c r="O844" s="6">
        <f>IF($D844="","",IF(SUMPRODUCT(--($D$5:$D$1004=$D844))&gt;1,"重複あり",""))</f>
        <v/>
      </c>
      <c r="P844" s="12"/>
    </row>
    <row r="845" spans="1:16">
      <c r="A845" s="15"/>
      <c r="B845" s="11"/>
      <c r="C845" s="16">
        <f>IF($B845="","",IFERROR(INDEX('製品一覧'!$B$5:$B$54,MATCH($B845,'製品一覧'!$A$5:$A$54,0)),"型番が未登録"))</f>
        <v/>
      </c>
      <c r="D845" s="11"/>
      <c r="E845" s="15"/>
      <c r="F845" s="12"/>
      <c r="G845" s="12"/>
      <c r="H845" s="12"/>
      <c r="I845" s="11"/>
      <c r="J845" s="12"/>
      <c r="K845" s="12"/>
      <c r="L845" s="17">
        <f>IF($B845="","",IFERROR(INDEX('製品一覧'!$C$5:$C$54,MATCH($B845,'製品一覧'!$A$5:$A$54,0)),""))</f>
        <v/>
      </c>
      <c r="M845" s="18">
        <f>IF(AND(ISNUMBER($E845),ISNUMBER($L845),$L845&gt;0),IF(DAY($E845)&gt;DAY(DATE(YEAR($E845),MONTH($E845)+$L845+1,0)),DATE(YEAR($E845),MONTH($E845)+$L845+1,0),DATE(YEAR($E845),MONTH($E845)+$L845,DAY($E845))-1),"")</f>
        <v/>
      </c>
      <c r="N845" s="6">
        <f>IF($B845&amp;$D845&amp;$E845="","",IF($M845="","入力不足",IF($M845&gt;=TODAY(),"期間内の目安","期限切れの目安")))</f>
        <v/>
      </c>
      <c r="O845" s="6">
        <f>IF($D845="","",IF(SUMPRODUCT(--($D$5:$D$1004=$D845))&gt;1,"重複あり",""))</f>
        <v/>
      </c>
      <c r="P845" s="12"/>
    </row>
    <row r="846" spans="1:16">
      <c r="A846" s="15"/>
      <c r="B846" s="11"/>
      <c r="C846" s="16">
        <f>IF($B846="","",IFERROR(INDEX('製品一覧'!$B$5:$B$54,MATCH($B846,'製品一覧'!$A$5:$A$54,0)),"型番が未登録"))</f>
        <v/>
      </c>
      <c r="D846" s="11"/>
      <c r="E846" s="15"/>
      <c r="F846" s="12"/>
      <c r="G846" s="12"/>
      <c r="H846" s="12"/>
      <c r="I846" s="11"/>
      <c r="J846" s="12"/>
      <c r="K846" s="12"/>
      <c r="L846" s="17">
        <f>IF($B846="","",IFERROR(INDEX('製品一覧'!$C$5:$C$54,MATCH($B846,'製品一覧'!$A$5:$A$54,0)),""))</f>
        <v/>
      </c>
      <c r="M846" s="18">
        <f>IF(AND(ISNUMBER($E846),ISNUMBER($L846),$L846&gt;0),IF(DAY($E846)&gt;DAY(DATE(YEAR($E846),MONTH($E846)+$L846+1,0)),DATE(YEAR($E846),MONTH($E846)+$L846+1,0),DATE(YEAR($E846),MONTH($E846)+$L846,DAY($E846))-1),"")</f>
        <v/>
      </c>
      <c r="N846" s="6">
        <f>IF($B846&amp;$D846&amp;$E846="","",IF($M846="","入力不足",IF($M846&gt;=TODAY(),"期間内の目安","期限切れの目安")))</f>
        <v/>
      </c>
      <c r="O846" s="6">
        <f>IF($D846="","",IF(SUMPRODUCT(--($D$5:$D$1004=$D846))&gt;1,"重複あり",""))</f>
        <v/>
      </c>
      <c r="P846" s="12"/>
    </row>
    <row r="847" spans="1:16">
      <c r="A847" s="15"/>
      <c r="B847" s="11"/>
      <c r="C847" s="16">
        <f>IF($B847="","",IFERROR(INDEX('製品一覧'!$B$5:$B$54,MATCH($B847,'製品一覧'!$A$5:$A$54,0)),"型番が未登録"))</f>
        <v/>
      </c>
      <c r="D847" s="11"/>
      <c r="E847" s="15"/>
      <c r="F847" s="12"/>
      <c r="G847" s="12"/>
      <c r="H847" s="12"/>
      <c r="I847" s="11"/>
      <c r="J847" s="12"/>
      <c r="K847" s="12"/>
      <c r="L847" s="17">
        <f>IF($B847="","",IFERROR(INDEX('製品一覧'!$C$5:$C$54,MATCH($B847,'製品一覧'!$A$5:$A$54,0)),""))</f>
        <v/>
      </c>
      <c r="M847" s="18">
        <f>IF(AND(ISNUMBER($E847),ISNUMBER($L847),$L847&gt;0),IF(DAY($E847)&gt;DAY(DATE(YEAR($E847),MONTH($E847)+$L847+1,0)),DATE(YEAR($E847),MONTH($E847)+$L847+1,0),DATE(YEAR($E847),MONTH($E847)+$L847,DAY($E847))-1),"")</f>
        <v/>
      </c>
      <c r="N847" s="6">
        <f>IF($B847&amp;$D847&amp;$E847="","",IF($M847="","入力不足",IF($M847&gt;=TODAY(),"期間内の目安","期限切れの目安")))</f>
        <v/>
      </c>
      <c r="O847" s="6">
        <f>IF($D847="","",IF(SUMPRODUCT(--($D$5:$D$1004=$D847))&gt;1,"重複あり",""))</f>
        <v/>
      </c>
      <c r="P847" s="12"/>
    </row>
    <row r="848" spans="1:16">
      <c r="A848" s="15"/>
      <c r="B848" s="11"/>
      <c r="C848" s="16">
        <f>IF($B848="","",IFERROR(INDEX('製品一覧'!$B$5:$B$54,MATCH($B848,'製品一覧'!$A$5:$A$54,0)),"型番が未登録"))</f>
        <v/>
      </c>
      <c r="D848" s="11"/>
      <c r="E848" s="15"/>
      <c r="F848" s="12"/>
      <c r="G848" s="12"/>
      <c r="H848" s="12"/>
      <c r="I848" s="11"/>
      <c r="J848" s="12"/>
      <c r="K848" s="12"/>
      <c r="L848" s="17">
        <f>IF($B848="","",IFERROR(INDEX('製品一覧'!$C$5:$C$54,MATCH($B848,'製品一覧'!$A$5:$A$54,0)),""))</f>
        <v/>
      </c>
      <c r="M848" s="18">
        <f>IF(AND(ISNUMBER($E848),ISNUMBER($L848),$L848&gt;0),IF(DAY($E848)&gt;DAY(DATE(YEAR($E848),MONTH($E848)+$L848+1,0)),DATE(YEAR($E848),MONTH($E848)+$L848+1,0),DATE(YEAR($E848),MONTH($E848)+$L848,DAY($E848))-1),"")</f>
        <v/>
      </c>
      <c r="N848" s="6">
        <f>IF($B848&amp;$D848&amp;$E848="","",IF($M848="","入力不足",IF($M848&gt;=TODAY(),"期間内の目安","期限切れの目安")))</f>
        <v/>
      </c>
      <c r="O848" s="6">
        <f>IF($D848="","",IF(SUMPRODUCT(--($D$5:$D$1004=$D848))&gt;1,"重複あり",""))</f>
        <v/>
      </c>
      <c r="P848" s="12"/>
    </row>
    <row r="849" spans="1:16">
      <c r="A849" s="15"/>
      <c r="B849" s="11"/>
      <c r="C849" s="16">
        <f>IF($B849="","",IFERROR(INDEX('製品一覧'!$B$5:$B$54,MATCH($B849,'製品一覧'!$A$5:$A$54,0)),"型番が未登録"))</f>
        <v/>
      </c>
      <c r="D849" s="11"/>
      <c r="E849" s="15"/>
      <c r="F849" s="12"/>
      <c r="G849" s="12"/>
      <c r="H849" s="12"/>
      <c r="I849" s="11"/>
      <c r="J849" s="12"/>
      <c r="K849" s="12"/>
      <c r="L849" s="17">
        <f>IF($B849="","",IFERROR(INDEX('製品一覧'!$C$5:$C$54,MATCH($B849,'製品一覧'!$A$5:$A$54,0)),""))</f>
        <v/>
      </c>
      <c r="M849" s="18">
        <f>IF(AND(ISNUMBER($E849),ISNUMBER($L849),$L849&gt;0),IF(DAY($E849)&gt;DAY(DATE(YEAR($E849),MONTH($E849)+$L849+1,0)),DATE(YEAR($E849),MONTH($E849)+$L849+1,0),DATE(YEAR($E849),MONTH($E849)+$L849,DAY($E849))-1),"")</f>
        <v/>
      </c>
      <c r="N849" s="6">
        <f>IF($B849&amp;$D849&amp;$E849="","",IF($M849="","入力不足",IF($M849&gt;=TODAY(),"期間内の目安","期限切れの目安")))</f>
        <v/>
      </c>
      <c r="O849" s="6">
        <f>IF($D849="","",IF(SUMPRODUCT(--($D$5:$D$1004=$D849))&gt;1,"重複あり",""))</f>
        <v/>
      </c>
      <c r="P849" s="12"/>
    </row>
    <row r="850" spans="1:16">
      <c r="A850" s="15"/>
      <c r="B850" s="11"/>
      <c r="C850" s="16">
        <f>IF($B850="","",IFERROR(INDEX('製品一覧'!$B$5:$B$54,MATCH($B850,'製品一覧'!$A$5:$A$54,0)),"型番が未登録"))</f>
        <v/>
      </c>
      <c r="D850" s="11"/>
      <c r="E850" s="15"/>
      <c r="F850" s="12"/>
      <c r="G850" s="12"/>
      <c r="H850" s="12"/>
      <c r="I850" s="11"/>
      <c r="J850" s="12"/>
      <c r="K850" s="12"/>
      <c r="L850" s="17">
        <f>IF($B850="","",IFERROR(INDEX('製品一覧'!$C$5:$C$54,MATCH($B850,'製品一覧'!$A$5:$A$54,0)),""))</f>
        <v/>
      </c>
      <c r="M850" s="18">
        <f>IF(AND(ISNUMBER($E850),ISNUMBER($L850),$L850&gt;0),IF(DAY($E850)&gt;DAY(DATE(YEAR($E850),MONTH($E850)+$L850+1,0)),DATE(YEAR($E850),MONTH($E850)+$L850+1,0),DATE(YEAR($E850),MONTH($E850)+$L850,DAY($E850))-1),"")</f>
        <v/>
      </c>
      <c r="N850" s="6">
        <f>IF($B850&amp;$D850&amp;$E850="","",IF($M850="","入力不足",IF($M850&gt;=TODAY(),"期間内の目安","期限切れの目安")))</f>
        <v/>
      </c>
      <c r="O850" s="6">
        <f>IF($D850="","",IF(SUMPRODUCT(--($D$5:$D$1004=$D850))&gt;1,"重複あり",""))</f>
        <v/>
      </c>
      <c r="P850" s="12"/>
    </row>
    <row r="851" spans="1:16">
      <c r="A851" s="15"/>
      <c r="B851" s="11"/>
      <c r="C851" s="16">
        <f>IF($B851="","",IFERROR(INDEX('製品一覧'!$B$5:$B$54,MATCH($B851,'製品一覧'!$A$5:$A$54,0)),"型番が未登録"))</f>
        <v/>
      </c>
      <c r="D851" s="11"/>
      <c r="E851" s="15"/>
      <c r="F851" s="12"/>
      <c r="G851" s="12"/>
      <c r="H851" s="12"/>
      <c r="I851" s="11"/>
      <c r="J851" s="12"/>
      <c r="K851" s="12"/>
      <c r="L851" s="17">
        <f>IF($B851="","",IFERROR(INDEX('製品一覧'!$C$5:$C$54,MATCH($B851,'製品一覧'!$A$5:$A$54,0)),""))</f>
        <v/>
      </c>
      <c r="M851" s="18">
        <f>IF(AND(ISNUMBER($E851),ISNUMBER($L851),$L851&gt;0),IF(DAY($E851)&gt;DAY(DATE(YEAR($E851),MONTH($E851)+$L851+1,0)),DATE(YEAR($E851),MONTH($E851)+$L851+1,0),DATE(YEAR($E851),MONTH($E851)+$L851,DAY($E851))-1),"")</f>
        <v/>
      </c>
      <c r="N851" s="6">
        <f>IF($B851&amp;$D851&amp;$E851="","",IF($M851="","入力不足",IF($M851&gt;=TODAY(),"期間内の目安","期限切れの目安")))</f>
        <v/>
      </c>
      <c r="O851" s="6">
        <f>IF($D851="","",IF(SUMPRODUCT(--($D$5:$D$1004=$D851))&gt;1,"重複あり",""))</f>
        <v/>
      </c>
      <c r="P851" s="12"/>
    </row>
    <row r="852" spans="1:16">
      <c r="A852" s="15"/>
      <c r="B852" s="11"/>
      <c r="C852" s="16">
        <f>IF($B852="","",IFERROR(INDEX('製品一覧'!$B$5:$B$54,MATCH($B852,'製品一覧'!$A$5:$A$54,0)),"型番が未登録"))</f>
        <v/>
      </c>
      <c r="D852" s="11"/>
      <c r="E852" s="15"/>
      <c r="F852" s="12"/>
      <c r="G852" s="12"/>
      <c r="H852" s="12"/>
      <c r="I852" s="11"/>
      <c r="J852" s="12"/>
      <c r="K852" s="12"/>
      <c r="L852" s="17">
        <f>IF($B852="","",IFERROR(INDEX('製品一覧'!$C$5:$C$54,MATCH($B852,'製品一覧'!$A$5:$A$54,0)),""))</f>
        <v/>
      </c>
      <c r="M852" s="18">
        <f>IF(AND(ISNUMBER($E852),ISNUMBER($L852),$L852&gt;0),IF(DAY($E852)&gt;DAY(DATE(YEAR($E852),MONTH($E852)+$L852+1,0)),DATE(YEAR($E852),MONTH($E852)+$L852+1,0),DATE(YEAR($E852),MONTH($E852)+$L852,DAY($E852))-1),"")</f>
        <v/>
      </c>
      <c r="N852" s="6">
        <f>IF($B852&amp;$D852&amp;$E852="","",IF($M852="","入力不足",IF($M852&gt;=TODAY(),"期間内の目安","期限切れの目安")))</f>
        <v/>
      </c>
      <c r="O852" s="6">
        <f>IF($D852="","",IF(SUMPRODUCT(--($D$5:$D$1004=$D852))&gt;1,"重複あり",""))</f>
        <v/>
      </c>
      <c r="P852" s="12"/>
    </row>
    <row r="853" spans="1:16">
      <c r="A853" s="15"/>
      <c r="B853" s="11"/>
      <c r="C853" s="16">
        <f>IF($B853="","",IFERROR(INDEX('製品一覧'!$B$5:$B$54,MATCH($B853,'製品一覧'!$A$5:$A$54,0)),"型番が未登録"))</f>
        <v/>
      </c>
      <c r="D853" s="11"/>
      <c r="E853" s="15"/>
      <c r="F853" s="12"/>
      <c r="G853" s="12"/>
      <c r="H853" s="12"/>
      <c r="I853" s="11"/>
      <c r="J853" s="12"/>
      <c r="K853" s="12"/>
      <c r="L853" s="17">
        <f>IF($B853="","",IFERROR(INDEX('製品一覧'!$C$5:$C$54,MATCH($B853,'製品一覧'!$A$5:$A$54,0)),""))</f>
        <v/>
      </c>
      <c r="M853" s="18">
        <f>IF(AND(ISNUMBER($E853),ISNUMBER($L853),$L853&gt;0),IF(DAY($E853)&gt;DAY(DATE(YEAR($E853),MONTH($E853)+$L853+1,0)),DATE(YEAR($E853),MONTH($E853)+$L853+1,0),DATE(YEAR($E853),MONTH($E853)+$L853,DAY($E853))-1),"")</f>
        <v/>
      </c>
      <c r="N853" s="6">
        <f>IF($B853&amp;$D853&amp;$E853="","",IF($M853="","入力不足",IF($M853&gt;=TODAY(),"期間内の目安","期限切れの目安")))</f>
        <v/>
      </c>
      <c r="O853" s="6">
        <f>IF($D853="","",IF(SUMPRODUCT(--($D$5:$D$1004=$D853))&gt;1,"重複あり",""))</f>
        <v/>
      </c>
      <c r="P853" s="12"/>
    </row>
    <row r="854" spans="1:16">
      <c r="A854" s="15"/>
      <c r="B854" s="11"/>
      <c r="C854" s="16">
        <f>IF($B854="","",IFERROR(INDEX('製品一覧'!$B$5:$B$54,MATCH($B854,'製品一覧'!$A$5:$A$54,0)),"型番が未登録"))</f>
        <v/>
      </c>
      <c r="D854" s="11"/>
      <c r="E854" s="15"/>
      <c r="F854" s="12"/>
      <c r="G854" s="12"/>
      <c r="H854" s="12"/>
      <c r="I854" s="11"/>
      <c r="J854" s="12"/>
      <c r="K854" s="12"/>
      <c r="L854" s="17">
        <f>IF($B854="","",IFERROR(INDEX('製品一覧'!$C$5:$C$54,MATCH($B854,'製品一覧'!$A$5:$A$54,0)),""))</f>
        <v/>
      </c>
      <c r="M854" s="18">
        <f>IF(AND(ISNUMBER($E854),ISNUMBER($L854),$L854&gt;0),IF(DAY($E854)&gt;DAY(DATE(YEAR($E854),MONTH($E854)+$L854+1,0)),DATE(YEAR($E854),MONTH($E854)+$L854+1,0),DATE(YEAR($E854),MONTH($E854)+$L854,DAY($E854))-1),"")</f>
        <v/>
      </c>
      <c r="N854" s="6">
        <f>IF($B854&amp;$D854&amp;$E854="","",IF($M854="","入力不足",IF($M854&gt;=TODAY(),"期間内の目安","期限切れの目安")))</f>
        <v/>
      </c>
      <c r="O854" s="6">
        <f>IF($D854="","",IF(SUMPRODUCT(--($D$5:$D$1004=$D854))&gt;1,"重複あり",""))</f>
        <v/>
      </c>
      <c r="P854" s="12"/>
    </row>
    <row r="855" spans="1:16">
      <c r="A855" s="15"/>
      <c r="B855" s="11"/>
      <c r="C855" s="16">
        <f>IF($B855="","",IFERROR(INDEX('製品一覧'!$B$5:$B$54,MATCH($B855,'製品一覧'!$A$5:$A$54,0)),"型番が未登録"))</f>
        <v/>
      </c>
      <c r="D855" s="11"/>
      <c r="E855" s="15"/>
      <c r="F855" s="12"/>
      <c r="G855" s="12"/>
      <c r="H855" s="12"/>
      <c r="I855" s="11"/>
      <c r="J855" s="12"/>
      <c r="K855" s="12"/>
      <c r="L855" s="17">
        <f>IF($B855="","",IFERROR(INDEX('製品一覧'!$C$5:$C$54,MATCH($B855,'製品一覧'!$A$5:$A$54,0)),""))</f>
        <v/>
      </c>
      <c r="M855" s="18">
        <f>IF(AND(ISNUMBER($E855),ISNUMBER($L855),$L855&gt;0),IF(DAY($E855)&gt;DAY(DATE(YEAR($E855),MONTH($E855)+$L855+1,0)),DATE(YEAR($E855),MONTH($E855)+$L855+1,0),DATE(YEAR($E855),MONTH($E855)+$L855,DAY($E855))-1),"")</f>
        <v/>
      </c>
      <c r="N855" s="6">
        <f>IF($B855&amp;$D855&amp;$E855="","",IF($M855="","入力不足",IF($M855&gt;=TODAY(),"期間内の目安","期限切れの目安")))</f>
        <v/>
      </c>
      <c r="O855" s="6">
        <f>IF($D855="","",IF(SUMPRODUCT(--($D$5:$D$1004=$D855))&gt;1,"重複あり",""))</f>
        <v/>
      </c>
      <c r="P855" s="12"/>
    </row>
    <row r="856" spans="1:16">
      <c r="A856" s="15"/>
      <c r="B856" s="11"/>
      <c r="C856" s="16">
        <f>IF($B856="","",IFERROR(INDEX('製品一覧'!$B$5:$B$54,MATCH($B856,'製品一覧'!$A$5:$A$54,0)),"型番が未登録"))</f>
        <v/>
      </c>
      <c r="D856" s="11"/>
      <c r="E856" s="15"/>
      <c r="F856" s="12"/>
      <c r="G856" s="12"/>
      <c r="H856" s="12"/>
      <c r="I856" s="11"/>
      <c r="J856" s="12"/>
      <c r="K856" s="12"/>
      <c r="L856" s="17">
        <f>IF($B856="","",IFERROR(INDEX('製品一覧'!$C$5:$C$54,MATCH($B856,'製品一覧'!$A$5:$A$54,0)),""))</f>
        <v/>
      </c>
      <c r="M856" s="18">
        <f>IF(AND(ISNUMBER($E856),ISNUMBER($L856),$L856&gt;0),IF(DAY($E856)&gt;DAY(DATE(YEAR($E856),MONTH($E856)+$L856+1,0)),DATE(YEAR($E856),MONTH($E856)+$L856+1,0),DATE(YEAR($E856),MONTH($E856)+$L856,DAY($E856))-1),"")</f>
        <v/>
      </c>
      <c r="N856" s="6">
        <f>IF($B856&amp;$D856&amp;$E856="","",IF($M856="","入力不足",IF($M856&gt;=TODAY(),"期間内の目安","期限切れの目安")))</f>
        <v/>
      </c>
      <c r="O856" s="6">
        <f>IF($D856="","",IF(SUMPRODUCT(--($D$5:$D$1004=$D856))&gt;1,"重複あり",""))</f>
        <v/>
      </c>
      <c r="P856" s="12"/>
    </row>
    <row r="857" spans="1:16">
      <c r="A857" s="15"/>
      <c r="B857" s="11"/>
      <c r="C857" s="16">
        <f>IF($B857="","",IFERROR(INDEX('製品一覧'!$B$5:$B$54,MATCH($B857,'製品一覧'!$A$5:$A$54,0)),"型番が未登録"))</f>
        <v/>
      </c>
      <c r="D857" s="11"/>
      <c r="E857" s="15"/>
      <c r="F857" s="12"/>
      <c r="G857" s="12"/>
      <c r="H857" s="12"/>
      <c r="I857" s="11"/>
      <c r="J857" s="12"/>
      <c r="K857" s="12"/>
      <c r="L857" s="17">
        <f>IF($B857="","",IFERROR(INDEX('製品一覧'!$C$5:$C$54,MATCH($B857,'製品一覧'!$A$5:$A$54,0)),""))</f>
        <v/>
      </c>
      <c r="M857" s="18">
        <f>IF(AND(ISNUMBER($E857),ISNUMBER($L857),$L857&gt;0),IF(DAY($E857)&gt;DAY(DATE(YEAR($E857),MONTH($E857)+$L857+1,0)),DATE(YEAR($E857),MONTH($E857)+$L857+1,0),DATE(YEAR($E857),MONTH($E857)+$L857,DAY($E857))-1),"")</f>
        <v/>
      </c>
      <c r="N857" s="6">
        <f>IF($B857&amp;$D857&amp;$E857="","",IF($M857="","入力不足",IF($M857&gt;=TODAY(),"期間内の目安","期限切れの目安")))</f>
        <v/>
      </c>
      <c r="O857" s="6">
        <f>IF($D857="","",IF(SUMPRODUCT(--($D$5:$D$1004=$D857))&gt;1,"重複あり",""))</f>
        <v/>
      </c>
      <c r="P857" s="12"/>
    </row>
    <row r="858" spans="1:16">
      <c r="A858" s="15"/>
      <c r="B858" s="11"/>
      <c r="C858" s="16">
        <f>IF($B858="","",IFERROR(INDEX('製品一覧'!$B$5:$B$54,MATCH($B858,'製品一覧'!$A$5:$A$54,0)),"型番が未登録"))</f>
        <v/>
      </c>
      <c r="D858" s="11"/>
      <c r="E858" s="15"/>
      <c r="F858" s="12"/>
      <c r="G858" s="12"/>
      <c r="H858" s="12"/>
      <c r="I858" s="11"/>
      <c r="J858" s="12"/>
      <c r="K858" s="12"/>
      <c r="L858" s="17">
        <f>IF($B858="","",IFERROR(INDEX('製品一覧'!$C$5:$C$54,MATCH($B858,'製品一覧'!$A$5:$A$54,0)),""))</f>
        <v/>
      </c>
      <c r="M858" s="18">
        <f>IF(AND(ISNUMBER($E858),ISNUMBER($L858),$L858&gt;0),IF(DAY($E858)&gt;DAY(DATE(YEAR($E858),MONTH($E858)+$L858+1,0)),DATE(YEAR($E858),MONTH($E858)+$L858+1,0),DATE(YEAR($E858),MONTH($E858)+$L858,DAY($E858))-1),"")</f>
        <v/>
      </c>
      <c r="N858" s="6">
        <f>IF($B858&amp;$D858&amp;$E858="","",IF($M858="","入力不足",IF($M858&gt;=TODAY(),"期間内の目安","期限切れの目安")))</f>
        <v/>
      </c>
      <c r="O858" s="6">
        <f>IF($D858="","",IF(SUMPRODUCT(--($D$5:$D$1004=$D858))&gt;1,"重複あり",""))</f>
        <v/>
      </c>
      <c r="P858" s="12"/>
    </row>
    <row r="859" spans="1:16">
      <c r="A859" s="15"/>
      <c r="B859" s="11"/>
      <c r="C859" s="16">
        <f>IF($B859="","",IFERROR(INDEX('製品一覧'!$B$5:$B$54,MATCH($B859,'製品一覧'!$A$5:$A$54,0)),"型番が未登録"))</f>
        <v/>
      </c>
      <c r="D859" s="11"/>
      <c r="E859" s="15"/>
      <c r="F859" s="12"/>
      <c r="G859" s="12"/>
      <c r="H859" s="12"/>
      <c r="I859" s="11"/>
      <c r="J859" s="12"/>
      <c r="K859" s="12"/>
      <c r="L859" s="17">
        <f>IF($B859="","",IFERROR(INDEX('製品一覧'!$C$5:$C$54,MATCH($B859,'製品一覧'!$A$5:$A$54,0)),""))</f>
        <v/>
      </c>
      <c r="M859" s="18">
        <f>IF(AND(ISNUMBER($E859),ISNUMBER($L859),$L859&gt;0),IF(DAY($E859)&gt;DAY(DATE(YEAR($E859),MONTH($E859)+$L859+1,0)),DATE(YEAR($E859),MONTH($E859)+$L859+1,0),DATE(YEAR($E859),MONTH($E859)+$L859,DAY($E859))-1),"")</f>
        <v/>
      </c>
      <c r="N859" s="6">
        <f>IF($B859&amp;$D859&amp;$E859="","",IF($M859="","入力不足",IF($M859&gt;=TODAY(),"期間内の目安","期限切れの目安")))</f>
        <v/>
      </c>
      <c r="O859" s="6">
        <f>IF($D859="","",IF(SUMPRODUCT(--($D$5:$D$1004=$D859))&gt;1,"重複あり",""))</f>
        <v/>
      </c>
      <c r="P859" s="12"/>
    </row>
    <row r="860" spans="1:16">
      <c r="A860" s="15"/>
      <c r="B860" s="11"/>
      <c r="C860" s="16">
        <f>IF($B860="","",IFERROR(INDEX('製品一覧'!$B$5:$B$54,MATCH($B860,'製品一覧'!$A$5:$A$54,0)),"型番が未登録"))</f>
        <v/>
      </c>
      <c r="D860" s="11"/>
      <c r="E860" s="15"/>
      <c r="F860" s="12"/>
      <c r="G860" s="12"/>
      <c r="H860" s="12"/>
      <c r="I860" s="11"/>
      <c r="J860" s="12"/>
      <c r="K860" s="12"/>
      <c r="L860" s="17">
        <f>IF($B860="","",IFERROR(INDEX('製品一覧'!$C$5:$C$54,MATCH($B860,'製品一覧'!$A$5:$A$54,0)),""))</f>
        <v/>
      </c>
      <c r="M860" s="18">
        <f>IF(AND(ISNUMBER($E860),ISNUMBER($L860),$L860&gt;0),IF(DAY($E860)&gt;DAY(DATE(YEAR($E860),MONTH($E860)+$L860+1,0)),DATE(YEAR($E860),MONTH($E860)+$L860+1,0),DATE(YEAR($E860),MONTH($E860)+$L860,DAY($E860))-1),"")</f>
        <v/>
      </c>
      <c r="N860" s="6">
        <f>IF($B860&amp;$D860&amp;$E860="","",IF($M860="","入力不足",IF($M860&gt;=TODAY(),"期間内の目安","期限切れの目安")))</f>
        <v/>
      </c>
      <c r="O860" s="6">
        <f>IF($D860="","",IF(SUMPRODUCT(--($D$5:$D$1004=$D860))&gt;1,"重複あり",""))</f>
        <v/>
      </c>
      <c r="P860" s="12"/>
    </row>
    <row r="861" spans="1:16">
      <c r="A861" s="15"/>
      <c r="B861" s="11"/>
      <c r="C861" s="16">
        <f>IF($B861="","",IFERROR(INDEX('製品一覧'!$B$5:$B$54,MATCH($B861,'製品一覧'!$A$5:$A$54,0)),"型番が未登録"))</f>
        <v/>
      </c>
      <c r="D861" s="11"/>
      <c r="E861" s="15"/>
      <c r="F861" s="12"/>
      <c r="G861" s="12"/>
      <c r="H861" s="12"/>
      <c r="I861" s="11"/>
      <c r="J861" s="12"/>
      <c r="K861" s="12"/>
      <c r="L861" s="17">
        <f>IF($B861="","",IFERROR(INDEX('製品一覧'!$C$5:$C$54,MATCH($B861,'製品一覧'!$A$5:$A$54,0)),""))</f>
        <v/>
      </c>
      <c r="M861" s="18">
        <f>IF(AND(ISNUMBER($E861),ISNUMBER($L861),$L861&gt;0),IF(DAY($E861)&gt;DAY(DATE(YEAR($E861),MONTH($E861)+$L861+1,0)),DATE(YEAR($E861),MONTH($E861)+$L861+1,0),DATE(YEAR($E861),MONTH($E861)+$L861,DAY($E861))-1),"")</f>
        <v/>
      </c>
      <c r="N861" s="6">
        <f>IF($B861&amp;$D861&amp;$E861="","",IF($M861="","入力不足",IF($M861&gt;=TODAY(),"期間内の目安","期限切れの目安")))</f>
        <v/>
      </c>
      <c r="O861" s="6">
        <f>IF($D861="","",IF(SUMPRODUCT(--($D$5:$D$1004=$D861))&gt;1,"重複あり",""))</f>
        <v/>
      </c>
      <c r="P861" s="12"/>
    </row>
    <row r="862" spans="1:16">
      <c r="A862" s="15"/>
      <c r="B862" s="11"/>
      <c r="C862" s="16">
        <f>IF($B862="","",IFERROR(INDEX('製品一覧'!$B$5:$B$54,MATCH($B862,'製品一覧'!$A$5:$A$54,0)),"型番が未登録"))</f>
        <v/>
      </c>
      <c r="D862" s="11"/>
      <c r="E862" s="15"/>
      <c r="F862" s="12"/>
      <c r="G862" s="12"/>
      <c r="H862" s="12"/>
      <c r="I862" s="11"/>
      <c r="J862" s="12"/>
      <c r="K862" s="12"/>
      <c r="L862" s="17">
        <f>IF($B862="","",IFERROR(INDEX('製品一覧'!$C$5:$C$54,MATCH($B862,'製品一覧'!$A$5:$A$54,0)),""))</f>
        <v/>
      </c>
      <c r="M862" s="18">
        <f>IF(AND(ISNUMBER($E862),ISNUMBER($L862),$L862&gt;0),IF(DAY($E862)&gt;DAY(DATE(YEAR($E862),MONTH($E862)+$L862+1,0)),DATE(YEAR($E862),MONTH($E862)+$L862+1,0),DATE(YEAR($E862),MONTH($E862)+$L862,DAY($E862))-1),"")</f>
        <v/>
      </c>
      <c r="N862" s="6">
        <f>IF($B862&amp;$D862&amp;$E862="","",IF($M862="","入力不足",IF($M862&gt;=TODAY(),"期間内の目安","期限切れの目安")))</f>
        <v/>
      </c>
      <c r="O862" s="6">
        <f>IF($D862="","",IF(SUMPRODUCT(--($D$5:$D$1004=$D862))&gt;1,"重複あり",""))</f>
        <v/>
      </c>
      <c r="P862" s="12"/>
    </row>
    <row r="863" spans="1:16">
      <c r="A863" s="15"/>
      <c r="B863" s="11"/>
      <c r="C863" s="16">
        <f>IF($B863="","",IFERROR(INDEX('製品一覧'!$B$5:$B$54,MATCH($B863,'製品一覧'!$A$5:$A$54,0)),"型番が未登録"))</f>
        <v/>
      </c>
      <c r="D863" s="11"/>
      <c r="E863" s="15"/>
      <c r="F863" s="12"/>
      <c r="G863" s="12"/>
      <c r="H863" s="12"/>
      <c r="I863" s="11"/>
      <c r="J863" s="12"/>
      <c r="K863" s="12"/>
      <c r="L863" s="17">
        <f>IF($B863="","",IFERROR(INDEX('製品一覧'!$C$5:$C$54,MATCH($B863,'製品一覧'!$A$5:$A$54,0)),""))</f>
        <v/>
      </c>
      <c r="M863" s="18">
        <f>IF(AND(ISNUMBER($E863),ISNUMBER($L863),$L863&gt;0),IF(DAY($E863)&gt;DAY(DATE(YEAR($E863),MONTH($E863)+$L863+1,0)),DATE(YEAR($E863),MONTH($E863)+$L863+1,0),DATE(YEAR($E863),MONTH($E863)+$L863,DAY($E863))-1),"")</f>
        <v/>
      </c>
      <c r="N863" s="6">
        <f>IF($B863&amp;$D863&amp;$E863="","",IF($M863="","入力不足",IF($M863&gt;=TODAY(),"期間内の目安","期限切れの目安")))</f>
        <v/>
      </c>
      <c r="O863" s="6">
        <f>IF($D863="","",IF(SUMPRODUCT(--($D$5:$D$1004=$D863))&gt;1,"重複あり",""))</f>
        <v/>
      </c>
      <c r="P863" s="12"/>
    </row>
    <row r="864" spans="1:16">
      <c r="A864" s="15"/>
      <c r="B864" s="11"/>
      <c r="C864" s="16">
        <f>IF($B864="","",IFERROR(INDEX('製品一覧'!$B$5:$B$54,MATCH($B864,'製品一覧'!$A$5:$A$54,0)),"型番が未登録"))</f>
        <v/>
      </c>
      <c r="D864" s="11"/>
      <c r="E864" s="15"/>
      <c r="F864" s="12"/>
      <c r="G864" s="12"/>
      <c r="H864" s="12"/>
      <c r="I864" s="11"/>
      <c r="J864" s="12"/>
      <c r="K864" s="12"/>
      <c r="L864" s="17">
        <f>IF($B864="","",IFERROR(INDEX('製品一覧'!$C$5:$C$54,MATCH($B864,'製品一覧'!$A$5:$A$54,0)),""))</f>
        <v/>
      </c>
      <c r="M864" s="18">
        <f>IF(AND(ISNUMBER($E864),ISNUMBER($L864),$L864&gt;0),IF(DAY($E864)&gt;DAY(DATE(YEAR($E864),MONTH($E864)+$L864+1,0)),DATE(YEAR($E864),MONTH($E864)+$L864+1,0),DATE(YEAR($E864),MONTH($E864)+$L864,DAY($E864))-1),"")</f>
        <v/>
      </c>
      <c r="N864" s="6">
        <f>IF($B864&amp;$D864&amp;$E864="","",IF($M864="","入力不足",IF($M864&gt;=TODAY(),"期間内の目安","期限切れの目安")))</f>
        <v/>
      </c>
      <c r="O864" s="6">
        <f>IF($D864="","",IF(SUMPRODUCT(--($D$5:$D$1004=$D864))&gt;1,"重複あり",""))</f>
        <v/>
      </c>
      <c r="P864" s="12"/>
    </row>
    <row r="865" spans="1:16">
      <c r="A865" s="15"/>
      <c r="B865" s="11"/>
      <c r="C865" s="16">
        <f>IF($B865="","",IFERROR(INDEX('製品一覧'!$B$5:$B$54,MATCH($B865,'製品一覧'!$A$5:$A$54,0)),"型番が未登録"))</f>
        <v/>
      </c>
      <c r="D865" s="11"/>
      <c r="E865" s="15"/>
      <c r="F865" s="12"/>
      <c r="G865" s="12"/>
      <c r="H865" s="12"/>
      <c r="I865" s="11"/>
      <c r="J865" s="12"/>
      <c r="K865" s="12"/>
      <c r="L865" s="17">
        <f>IF($B865="","",IFERROR(INDEX('製品一覧'!$C$5:$C$54,MATCH($B865,'製品一覧'!$A$5:$A$54,0)),""))</f>
        <v/>
      </c>
      <c r="M865" s="18">
        <f>IF(AND(ISNUMBER($E865),ISNUMBER($L865),$L865&gt;0),IF(DAY($E865)&gt;DAY(DATE(YEAR($E865),MONTH($E865)+$L865+1,0)),DATE(YEAR($E865),MONTH($E865)+$L865+1,0),DATE(YEAR($E865),MONTH($E865)+$L865,DAY($E865))-1),"")</f>
        <v/>
      </c>
      <c r="N865" s="6">
        <f>IF($B865&amp;$D865&amp;$E865="","",IF($M865="","入力不足",IF($M865&gt;=TODAY(),"期間内の目安","期限切れの目安")))</f>
        <v/>
      </c>
      <c r="O865" s="6">
        <f>IF($D865="","",IF(SUMPRODUCT(--($D$5:$D$1004=$D865))&gt;1,"重複あり",""))</f>
        <v/>
      </c>
      <c r="P865" s="12"/>
    </row>
    <row r="866" spans="1:16">
      <c r="A866" s="15"/>
      <c r="B866" s="11"/>
      <c r="C866" s="16">
        <f>IF($B866="","",IFERROR(INDEX('製品一覧'!$B$5:$B$54,MATCH($B866,'製品一覧'!$A$5:$A$54,0)),"型番が未登録"))</f>
        <v/>
      </c>
      <c r="D866" s="11"/>
      <c r="E866" s="15"/>
      <c r="F866" s="12"/>
      <c r="G866" s="12"/>
      <c r="H866" s="12"/>
      <c r="I866" s="11"/>
      <c r="J866" s="12"/>
      <c r="K866" s="12"/>
      <c r="L866" s="17">
        <f>IF($B866="","",IFERROR(INDEX('製品一覧'!$C$5:$C$54,MATCH($B866,'製品一覧'!$A$5:$A$54,0)),""))</f>
        <v/>
      </c>
      <c r="M866" s="18">
        <f>IF(AND(ISNUMBER($E866),ISNUMBER($L866),$L866&gt;0),IF(DAY($E866)&gt;DAY(DATE(YEAR($E866),MONTH($E866)+$L866+1,0)),DATE(YEAR($E866),MONTH($E866)+$L866+1,0),DATE(YEAR($E866),MONTH($E866)+$L866,DAY($E866))-1),"")</f>
        <v/>
      </c>
      <c r="N866" s="6">
        <f>IF($B866&amp;$D866&amp;$E866="","",IF($M866="","入力不足",IF($M866&gt;=TODAY(),"期間内の目安","期限切れの目安")))</f>
        <v/>
      </c>
      <c r="O866" s="6">
        <f>IF($D866="","",IF(SUMPRODUCT(--($D$5:$D$1004=$D866))&gt;1,"重複あり",""))</f>
        <v/>
      </c>
      <c r="P866" s="12"/>
    </row>
    <row r="867" spans="1:16">
      <c r="A867" s="15"/>
      <c r="B867" s="11"/>
      <c r="C867" s="16">
        <f>IF($B867="","",IFERROR(INDEX('製品一覧'!$B$5:$B$54,MATCH($B867,'製品一覧'!$A$5:$A$54,0)),"型番が未登録"))</f>
        <v/>
      </c>
      <c r="D867" s="11"/>
      <c r="E867" s="15"/>
      <c r="F867" s="12"/>
      <c r="G867" s="12"/>
      <c r="H867" s="12"/>
      <c r="I867" s="11"/>
      <c r="J867" s="12"/>
      <c r="K867" s="12"/>
      <c r="L867" s="17">
        <f>IF($B867="","",IFERROR(INDEX('製品一覧'!$C$5:$C$54,MATCH($B867,'製品一覧'!$A$5:$A$54,0)),""))</f>
        <v/>
      </c>
      <c r="M867" s="18">
        <f>IF(AND(ISNUMBER($E867),ISNUMBER($L867),$L867&gt;0),IF(DAY($E867)&gt;DAY(DATE(YEAR($E867),MONTH($E867)+$L867+1,0)),DATE(YEAR($E867),MONTH($E867)+$L867+1,0),DATE(YEAR($E867),MONTH($E867)+$L867,DAY($E867))-1),"")</f>
        <v/>
      </c>
      <c r="N867" s="6">
        <f>IF($B867&amp;$D867&amp;$E867="","",IF($M867="","入力不足",IF($M867&gt;=TODAY(),"期間内の目安","期限切れの目安")))</f>
        <v/>
      </c>
      <c r="O867" s="6">
        <f>IF($D867="","",IF(SUMPRODUCT(--($D$5:$D$1004=$D867))&gt;1,"重複あり",""))</f>
        <v/>
      </c>
      <c r="P867" s="12"/>
    </row>
    <row r="868" spans="1:16">
      <c r="A868" s="15"/>
      <c r="B868" s="11"/>
      <c r="C868" s="16">
        <f>IF($B868="","",IFERROR(INDEX('製品一覧'!$B$5:$B$54,MATCH($B868,'製品一覧'!$A$5:$A$54,0)),"型番が未登録"))</f>
        <v/>
      </c>
      <c r="D868" s="11"/>
      <c r="E868" s="15"/>
      <c r="F868" s="12"/>
      <c r="G868" s="12"/>
      <c r="H868" s="12"/>
      <c r="I868" s="11"/>
      <c r="J868" s="12"/>
      <c r="K868" s="12"/>
      <c r="L868" s="17">
        <f>IF($B868="","",IFERROR(INDEX('製品一覧'!$C$5:$C$54,MATCH($B868,'製品一覧'!$A$5:$A$54,0)),""))</f>
        <v/>
      </c>
      <c r="M868" s="18">
        <f>IF(AND(ISNUMBER($E868),ISNUMBER($L868),$L868&gt;0),IF(DAY($E868)&gt;DAY(DATE(YEAR($E868),MONTH($E868)+$L868+1,0)),DATE(YEAR($E868),MONTH($E868)+$L868+1,0),DATE(YEAR($E868),MONTH($E868)+$L868,DAY($E868))-1),"")</f>
        <v/>
      </c>
      <c r="N868" s="6">
        <f>IF($B868&amp;$D868&amp;$E868="","",IF($M868="","入力不足",IF($M868&gt;=TODAY(),"期間内の目安","期限切れの目安")))</f>
        <v/>
      </c>
      <c r="O868" s="6">
        <f>IF($D868="","",IF(SUMPRODUCT(--($D$5:$D$1004=$D868))&gt;1,"重複あり",""))</f>
        <v/>
      </c>
      <c r="P868" s="12"/>
    </row>
    <row r="869" spans="1:16">
      <c r="A869" s="15"/>
      <c r="B869" s="11"/>
      <c r="C869" s="16">
        <f>IF($B869="","",IFERROR(INDEX('製品一覧'!$B$5:$B$54,MATCH($B869,'製品一覧'!$A$5:$A$54,0)),"型番が未登録"))</f>
        <v/>
      </c>
      <c r="D869" s="11"/>
      <c r="E869" s="15"/>
      <c r="F869" s="12"/>
      <c r="G869" s="12"/>
      <c r="H869" s="12"/>
      <c r="I869" s="11"/>
      <c r="J869" s="12"/>
      <c r="K869" s="12"/>
      <c r="L869" s="17">
        <f>IF($B869="","",IFERROR(INDEX('製品一覧'!$C$5:$C$54,MATCH($B869,'製品一覧'!$A$5:$A$54,0)),""))</f>
        <v/>
      </c>
      <c r="M869" s="18">
        <f>IF(AND(ISNUMBER($E869),ISNUMBER($L869),$L869&gt;0),IF(DAY($E869)&gt;DAY(DATE(YEAR($E869),MONTH($E869)+$L869+1,0)),DATE(YEAR($E869),MONTH($E869)+$L869+1,0),DATE(YEAR($E869),MONTH($E869)+$L869,DAY($E869))-1),"")</f>
        <v/>
      </c>
      <c r="N869" s="6">
        <f>IF($B869&amp;$D869&amp;$E869="","",IF($M869="","入力不足",IF($M869&gt;=TODAY(),"期間内の目安","期限切れの目安")))</f>
        <v/>
      </c>
      <c r="O869" s="6">
        <f>IF($D869="","",IF(SUMPRODUCT(--($D$5:$D$1004=$D869))&gt;1,"重複あり",""))</f>
        <v/>
      </c>
      <c r="P869" s="12"/>
    </row>
    <row r="870" spans="1:16">
      <c r="A870" s="15"/>
      <c r="B870" s="11"/>
      <c r="C870" s="16">
        <f>IF($B870="","",IFERROR(INDEX('製品一覧'!$B$5:$B$54,MATCH($B870,'製品一覧'!$A$5:$A$54,0)),"型番が未登録"))</f>
        <v/>
      </c>
      <c r="D870" s="11"/>
      <c r="E870" s="15"/>
      <c r="F870" s="12"/>
      <c r="G870" s="12"/>
      <c r="H870" s="12"/>
      <c r="I870" s="11"/>
      <c r="J870" s="12"/>
      <c r="K870" s="12"/>
      <c r="L870" s="17">
        <f>IF($B870="","",IFERROR(INDEX('製品一覧'!$C$5:$C$54,MATCH($B870,'製品一覧'!$A$5:$A$54,0)),""))</f>
        <v/>
      </c>
      <c r="M870" s="18">
        <f>IF(AND(ISNUMBER($E870),ISNUMBER($L870),$L870&gt;0),IF(DAY($E870)&gt;DAY(DATE(YEAR($E870),MONTH($E870)+$L870+1,0)),DATE(YEAR($E870),MONTH($E870)+$L870+1,0),DATE(YEAR($E870),MONTH($E870)+$L870,DAY($E870))-1),"")</f>
        <v/>
      </c>
      <c r="N870" s="6">
        <f>IF($B870&amp;$D870&amp;$E870="","",IF($M870="","入力不足",IF($M870&gt;=TODAY(),"期間内の目安","期限切れの目安")))</f>
        <v/>
      </c>
      <c r="O870" s="6">
        <f>IF($D870="","",IF(SUMPRODUCT(--($D$5:$D$1004=$D870))&gt;1,"重複あり",""))</f>
        <v/>
      </c>
      <c r="P870" s="12"/>
    </row>
    <row r="871" spans="1:16">
      <c r="A871" s="15"/>
      <c r="B871" s="11"/>
      <c r="C871" s="16">
        <f>IF($B871="","",IFERROR(INDEX('製品一覧'!$B$5:$B$54,MATCH($B871,'製品一覧'!$A$5:$A$54,0)),"型番が未登録"))</f>
        <v/>
      </c>
      <c r="D871" s="11"/>
      <c r="E871" s="15"/>
      <c r="F871" s="12"/>
      <c r="G871" s="12"/>
      <c r="H871" s="12"/>
      <c r="I871" s="11"/>
      <c r="J871" s="12"/>
      <c r="K871" s="12"/>
      <c r="L871" s="17">
        <f>IF($B871="","",IFERROR(INDEX('製品一覧'!$C$5:$C$54,MATCH($B871,'製品一覧'!$A$5:$A$54,0)),""))</f>
        <v/>
      </c>
      <c r="M871" s="18">
        <f>IF(AND(ISNUMBER($E871),ISNUMBER($L871),$L871&gt;0),IF(DAY($E871)&gt;DAY(DATE(YEAR($E871),MONTH($E871)+$L871+1,0)),DATE(YEAR($E871),MONTH($E871)+$L871+1,0),DATE(YEAR($E871),MONTH($E871)+$L871,DAY($E871))-1),"")</f>
        <v/>
      </c>
      <c r="N871" s="6">
        <f>IF($B871&amp;$D871&amp;$E871="","",IF($M871="","入力不足",IF($M871&gt;=TODAY(),"期間内の目安","期限切れの目安")))</f>
        <v/>
      </c>
      <c r="O871" s="6">
        <f>IF($D871="","",IF(SUMPRODUCT(--($D$5:$D$1004=$D871))&gt;1,"重複あり",""))</f>
        <v/>
      </c>
      <c r="P871" s="12"/>
    </row>
    <row r="872" spans="1:16">
      <c r="A872" s="15"/>
      <c r="B872" s="11"/>
      <c r="C872" s="16">
        <f>IF($B872="","",IFERROR(INDEX('製品一覧'!$B$5:$B$54,MATCH($B872,'製品一覧'!$A$5:$A$54,0)),"型番が未登録"))</f>
        <v/>
      </c>
      <c r="D872" s="11"/>
      <c r="E872" s="15"/>
      <c r="F872" s="12"/>
      <c r="G872" s="12"/>
      <c r="H872" s="12"/>
      <c r="I872" s="11"/>
      <c r="J872" s="12"/>
      <c r="K872" s="12"/>
      <c r="L872" s="17">
        <f>IF($B872="","",IFERROR(INDEX('製品一覧'!$C$5:$C$54,MATCH($B872,'製品一覧'!$A$5:$A$54,0)),""))</f>
        <v/>
      </c>
      <c r="M872" s="18">
        <f>IF(AND(ISNUMBER($E872),ISNUMBER($L872),$L872&gt;0),IF(DAY($E872)&gt;DAY(DATE(YEAR($E872),MONTH($E872)+$L872+1,0)),DATE(YEAR($E872),MONTH($E872)+$L872+1,0),DATE(YEAR($E872),MONTH($E872)+$L872,DAY($E872))-1),"")</f>
        <v/>
      </c>
      <c r="N872" s="6">
        <f>IF($B872&amp;$D872&amp;$E872="","",IF($M872="","入力不足",IF($M872&gt;=TODAY(),"期間内の目安","期限切れの目安")))</f>
        <v/>
      </c>
      <c r="O872" s="6">
        <f>IF($D872="","",IF(SUMPRODUCT(--($D$5:$D$1004=$D872))&gt;1,"重複あり",""))</f>
        <v/>
      </c>
      <c r="P872" s="12"/>
    </row>
    <row r="873" spans="1:16">
      <c r="A873" s="15"/>
      <c r="B873" s="11"/>
      <c r="C873" s="16">
        <f>IF($B873="","",IFERROR(INDEX('製品一覧'!$B$5:$B$54,MATCH($B873,'製品一覧'!$A$5:$A$54,0)),"型番が未登録"))</f>
        <v/>
      </c>
      <c r="D873" s="11"/>
      <c r="E873" s="15"/>
      <c r="F873" s="12"/>
      <c r="G873" s="12"/>
      <c r="H873" s="12"/>
      <c r="I873" s="11"/>
      <c r="J873" s="12"/>
      <c r="K873" s="12"/>
      <c r="L873" s="17">
        <f>IF($B873="","",IFERROR(INDEX('製品一覧'!$C$5:$C$54,MATCH($B873,'製品一覧'!$A$5:$A$54,0)),""))</f>
        <v/>
      </c>
      <c r="M873" s="18">
        <f>IF(AND(ISNUMBER($E873),ISNUMBER($L873),$L873&gt;0),IF(DAY($E873)&gt;DAY(DATE(YEAR($E873),MONTH($E873)+$L873+1,0)),DATE(YEAR($E873),MONTH($E873)+$L873+1,0),DATE(YEAR($E873),MONTH($E873)+$L873,DAY($E873))-1),"")</f>
        <v/>
      </c>
      <c r="N873" s="6">
        <f>IF($B873&amp;$D873&amp;$E873="","",IF($M873="","入力不足",IF($M873&gt;=TODAY(),"期間内の目安","期限切れの目安")))</f>
        <v/>
      </c>
      <c r="O873" s="6">
        <f>IF($D873="","",IF(SUMPRODUCT(--($D$5:$D$1004=$D873))&gt;1,"重複あり",""))</f>
        <v/>
      </c>
      <c r="P873" s="12"/>
    </row>
    <row r="874" spans="1:16">
      <c r="A874" s="15"/>
      <c r="B874" s="11"/>
      <c r="C874" s="16">
        <f>IF($B874="","",IFERROR(INDEX('製品一覧'!$B$5:$B$54,MATCH($B874,'製品一覧'!$A$5:$A$54,0)),"型番が未登録"))</f>
        <v/>
      </c>
      <c r="D874" s="11"/>
      <c r="E874" s="15"/>
      <c r="F874" s="12"/>
      <c r="G874" s="12"/>
      <c r="H874" s="12"/>
      <c r="I874" s="11"/>
      <c r="J874" s="12"/>
      <c r="K874" s="12"/>
      <c r="L874" s="17">
        <f>IF($B874="","",IFERROR(INDEX('製品一覧'!$C$5:$C$54,MATCH($B874,'製品一覧'!$A$5:$A$54,0)),""))</f>
        <v/>
      </c>
      <c r="M874" s="18">
        <f>IF(AND(ISNUMBER($E874),ISNUMBER($L874),$L874&gt;0),IF(DAY($E874)&gt;DAY(DATE(YEAR($E874),MONTH($E874)+$L874+1,0)),DATE(YEAR($E874),MONTH($E874)+$L874+1,0),DATE(YEAR($E874),MONTH($E874)+$L874,DAY($E874))-1),"")</f>
        <v/>
      </c>
      <c r="N874" s="6">
        <f>IF($B874&amp;$D874&amp;$E874="","",IF($M874="","入力不足",IF($M874&gt;=TODAY(),"期間内の目安","期限切れの目安")))</f>
        <v/>
      </c>
      <c r="O874" s="6">
        <f>IF($D874="","",IF(SUMPRODUCT(--($D$5:$D$1004=$D874))&gt;1,"重複あり",""))</f>
        <v/>
      </c>
      <c r="P874" s="12"/>
    </row>
    <row r="875" spans="1:16">
      <c r="A875" s="15"/>
      <c r="B875" s="11"/>
      <c r="C875" s="16">
        <f>IF($B875="","",IFERROR(INDEX('製品一覧'!$B$5:$B$54,MATCH($B875,'製品一覧'!$A$5:$A$54,0)),"型番が未登録"))</f>
        <v/>
      </c>
      <c r="D875" s="11"/>
      <c r="E875" s="15"/>
      <c r="F875" s="12"/>
      <c r="G875" s="12"/>
      <c r="H875" s="12"/>
      <c r="I875" s="11"/>
      <c r="J875" s="12"/>
      <c r="K875" s="12"/>
      <c r="L875" s="17">
        <f>IF($B875="","",IFERROR(INDEX('製品一覧'!$C$5:$C$54,MATCH($B875,'製品一覧'!$A$5:$A$54,0)),""))</f>
        <v/>
      </c>
      <c r="M875" s="18">
        <f>IF(AND(ISNUMBER($E875),ISNUMBER($L875),$L875&gt;0),IF(DAY($E875)&gt;DAY(DATE(YEAR($E875),MONTH($E875)+$L875+1,0)),DATE(YEAR($E875),MONTH($E875)+$L875+1,0),DATE(YEAR($E875),MONTH($E875)+$L875,DAY($E875))-1),"")</f>
        <v/>
      </c>
      <c r="N875" s="6">
        <f>IF($B875&amp;$D875&amp;$E875="","",IF($M875="","入力不足",IF($M875&gt;=TODAY(),"期間内の目安","期限切れの目安")))</f>
        <v/>
      </c>
      <c r="O875" s="6">
        <f>IF($D875="","",IF(SUMPRODUCT(--($D$5:$D$1004=$D875))&gt;1,"重複あり",""))</f>
        <v/>
      </c>
      <c r="P875" s="12"/>
    </row>
    <row r="876" spans="1:16">
      <c r="A876" s="15"/>
      <c r="B876" s="11"/>
      <c r="C876" s="16">
        <f>IF($B876="","",IFERROR(INDEX('製品一覧'!$B$5:$B$54,MATCH($B876,'製品一覧'!$A$5:$A$54,0)),"型番が未登録"))</f>
        <v/>
      </c>
      <c r="D876" s="11"/>
      <c r="E876" s="15"/>
      <c r="F876" s="12"/>
      <c r="G876" s="12"/>
      <c r="H876" s="12"/>
      <c r="I876" s="11"/>
      <c r="J876" s="12"/>
      <c r="K876" s="12"/>
      <c r="L876" s="17">
        <f>IF($B876="","",IFERROR(INDEX('製品一覧'!$C$5:$C$54,MATCH($B876,'製品一覧'!$A$5:$A$54,0)),""))</f>
        <v/>
      </c>
      <c r="M876" s="18">
        <f>IF(AND(ISNUMBER($E876),ISNUMBER($L876),$L876&gt;0),IF(DAY($E876)&gt;DAY(DATE(YEAR($E876),MONTH($E876)+$L876+1,0)),DATE(YEAR($E876),MONTH($E876)+$L876+1,0),DATE(YEAR($E876),MONTH($E876)+$L876,DAY($E876))-1),"")</f>
        <v/>
      </c>
      <c r="N876" s="6">
        <f>IF($B876&amp;$D876&amp;$E876="","",IF($M876="","入力不足",IF($M876&gt;=TODAY(),"期間内の目安","期限切れの目安")))</f>
        <v/>
      </c>
      <c r="O876" s="6">
        <f>IF($D876="","",IF(SUMPRODUCT(--($D$5:$D$1004=$D876))&gt;1,"重複あり",""))</f>
        <v/>
      </c>
      <c r="P876" s="12"/>
    </row>
    <row r="877" spans="1:16">
      <c r="A877" s="15"/>
      <c r="B877" s="11"/>
      <c r="C877" s="16">
        <f>IF($B877="","",IFERROR(INDEX('製品一覧'!$B$5:$B$54,MATCH($B877,'製品一覧'!$A$5:$A$54,0)),"型番が未登録"))</f>
        <v/>
      </c>
      <c r="D877" s="11"/>
      <c r="E877" s="15"/>
      <c r="F877" s="12"/>
      <c r="G877" s="12"/>
      <c r="H877" s="12"/>
      <c r="I877" s="11"/>
      <c r="J877" s="12"/>
      <c r="K877" s="12"/>
      <c r="L877" s="17">
        <f>IF($B877="","",IFERROR(INDEX('製品一覧'!$C$5:$C$54,MATCH($B877,'製品一覧'!$A$5:$A$54,0)),""))</f>
        <v/>
      </c>
      <c r="M877" s="18">
        <f>IF(AND(ISNUMBER($E877),ISNUMBER($L877),$L877&gt;0),IF(DAY($E877)&gt;DAY(DATE(YEAR($E877),MONTH($E877)+$L877+1,0)),DATE(YEAR($E877),MONTH($E877)+$L877+1,0),DATE(YEAR($E877),MONTH($E877)+$L877,DAY($E877))-1),"")</f>
        <v/>
      </c>
      <c r="N877" s="6">
        <f>IF($B877&amp;$D877&amp;$E877="","",IF($M877="","入力不足",IF($M877&gt;=TODAY(),"期間内の目安","期限切れの目安")))</f>
        <v/>
      </c>
      <c r="O877" s="6">
        <f>IF($D877="","",IF(SUMPRODUCT(--($D$5:$D$1004=$D877))&gt;1,"重複あり",""))</f>
        <v/>
      </c>
      <c r="P877" s="12"/>
    </row>
    <row r="878" spans="1:16">
      <c r="A878" s="15"/>
      <c r="B878" s="11"/>
      <c r="C878" s="16">
        <f>IF($B878="","",IFERROR(INDEX('製品一覧'!$B$5:$B$54,MATCH($B878,'製品一覧'!$A$5:$A$54,0)),"型番が未登録"))</f>
        <v/>
      </c>
      <c r="D878" s="11"/>
      <c r="E878" s="15"/>
      <c r="F878" s="12"/>
      <c r="G878" s="12"/>
      <c r="H878" s="12"/>
      <c r="I878" s="11"/>
      <c r="J878" s="12"/>
      <c r="K878" s="12"/>
      <c r="L878" s="17">
        <f>IF($B878="","",IFERROR(INDEX('製品一覧'!$C$5:$C$54,MATCH($B878,'製品一覧'!$A$5:$A$54,0)),""))</f>
        <v/>
      </c>
      <c r="M878" s="18">
        <f>IF(AND(ISNUMBER($E878),ISNUMBER($L878),$L878&gt;0),IF(DAY($E878)&gt;DAY(DATE(YEAR($E878),MONTH($E878)+$L878+1,0)),DATE(YEAR($E878),MONTH($E878)+$L878+1,0),DATE(YEAR($E878),MONTH($E878)+$L878,DAY($E878))-1),"")</f>
        <v/>
      </c>
      <c r="N878" s="6">
        <f>IF($B878&amp;$D878&amp;$E878="","",IF($M878="","入力不足",IF($M878&gt;=TODAY(),"期間内の目安","期限切れの目安")))</f>
        <v/>
      </c>
      <c r="O878" s="6">
        <f>IF($D878="","",IF(SUMPRODUCT(--($D$5:$D$1004=$D878))&gt;1,"重複あり",""))</f>
        <v/>
      </c>
      <c r="P878" s="12"/>
    </row>
    <row r="879" spans="1:16">
      <c r="A879" s="15"/>
      <c r="B879" s="11"/>
      <c r="C879" s="16">
        <f>IF($B879="","",IFERROR(INDEX('製品一覧'!$B$5:$B$54,MATCH($B879,'製品一覧'!$A$5:$A$54,0)),"型番が未登録"))</f>
        <v/>
      </c>
      <c r="D879" s="11"/>
      <c r="E879" s="15"/>
      <c r="F879" s="12"/>
      <c r="G879" s="12"/>
      <c r="H879" s="12"/>
      <c r="I879" s="11"/>
      <c r="J879" s="12"/>
      <c r="K879" s="12"/>
      <c r="L879" s="17">
        <f>IF($B879="","",IFERROR(INDEX('製品一覧'!$C$5:$C$54,MATCH($B879,'製品一覧'!$A$5:$A$54,0)),""))</f>
        <v/>
      </c>
      <c r="M879" s="18">
        <f>IF(AND(ISNUMBER($E879),ISNUMBER($L879),$L879&gt;0),IF(DAY($E879)&gt;DAY(DATE(YEAR($E879),MONTH($E879)+$L879+1,0)),DATE(YEAR($E879),MONTH($E879)+$L879+1,0),DATE(YEAR($E879),MONTH($E879)+$L879,DAY($E879))-1),"")</f>
        <v/>
      </c>
      <c r="N879" s="6">
        <f>IF($B879&amp;$D879&amp;$E879="","",IF($M879="","入力不足",IF($M879&gt;=TODAY(),"期間内の目安","期限切れの目安")))</f>
        <v/>
      </c>
      <c r="O879" s="6">
        <f>IF($D879="","",IF(SUMPRODUCT(--($D$5:$D$1004=$D879))&gt;1,"重複あり",""))</f>
        <v/>
      </c>
      <c r="P879" s="12"/>
    </row>
    <row r="880" spans="1:16">
      <c r="A880" s="15"/>
      <c r="B880" s="11"/>
      <c r="C880" s="16">
        <f>IF($B880="","",IFERROR(INDEX('製品一覧'!$B$5:$B$54,MATCH($B880,'製品一覧'!$A$5:$A$54,0)),"型番が未登録"))</f>
        <v/>
      </c>
      <c r="D880" s="11"/>
      <c r="E880" s="15"/>
      <c r="F880" s="12"/>
      <c r="G880" s="12"/>
      <c r="H880" s="12"/>
      <c r="I880" s="11"/>
      <c r="J880" s="12"/>
      <c r="K880" s="12"/>
      <c r="L880" s="17">
        <f>IF($B880="","",IFERROR(INDEX('製品一覧'!$C$5:$C$54,MATCH($B880,'製品一覧'!$A$5:$A$54,0)),""))</f>
        <v/>
      </c>
      <c r="M880" s="18">
        <f>IF(AND(ISNUMBER($E880),ISNUMBER($L880),$L880&gt;0),IF(DAY($E880)&gt;DAY(DATE(YEAR($E880),MONTH($E880)+$L880+1,0)),DATE(YEAR($E880),MONTH($E880)+$L880+1,0),DATE(YEAR($E880),MONTH($E880)+$L880,DAY($E880))-1),"")</f>
        <v/>
      </c>
      <c r="N880" s="6">
        <f>IF($B880&amp;$D880&amp;$E880="","",IF($M880="","入力不足",IF($M880&gt;=TODAY(),"期間内の目安","期限切れの目安")))</f>
        <v/>
      </c>
      <c r="O880" s="6">
        <f>IF($D880="","",IF(SUMPRODUCT(--($D$5:$D$1004=$D880))&gt;1,"重複あり",""))</f>
        <v/>
      </c>
      <c r="P880" s="12"/>
    </row>
    <row r="881" spans="1:16">
      <c r="A881" s="15"/>
      <c r="B881" s="11"/>
      <c r="C881" s="16">
        <f>IF($B881="","",IFERROR(INDEX('製品一覧'!$B$5:$B$54,MATCH($B881,'製品一覧'!$A$5:$A$54,0)),"型番が未登録"))</f>
        <v/>
      </c>
      <c r="D881" s="11"/>
      <c r="E881" s="15"/>
      <c r="F881" s="12"/>
      <c r="G881" s="12"/>
      <c r="H881" s="12"/>
      <c r="I881" s="11"/>
      <c r="J881" s="12"/>
      <c r="K881" s="12"/>
      <c r="L881" s="17">
        <f>IF($B881="","",IFERROR(INDEX('製品一覧'!$C$5:$C$54,MATCH($B881,'製品一覧'!$A$5:$A$54,0)),""))</f>
        <v/>
      </c>
      <c r="M881" s="18">
        <f>IF(AND(ISNUMBER($E881),ISNUMBER($L881),$L881&gt;0),IF(DAY($E881)&gt;DAY(DATE(YEAR($E881),MONTH($E881)+$L881+1,0)),DATE(YEAR($E881),MONTH($E881)+$L881+1,0),DATE(YEAR($E881),MONTH($E881)+$L881,DAY($E881))-1),"")</f>
        <v/>
      </c>
      <c r="N881" s="6">
        <f>IF($B881&amp;$D881&amp;$E881="","",IF($M881="","入力不足",IF($M881&gt;=TODAY(),"期間内の目安","期限切れの目安")))</f>
        <v/>
      </c>
      <c r="O881" s="6">
        <f>IF($D881="","",IF(SUMPRODUCT(--($D$5:$D$1004=$D881))&gt;1,"重複あり",""))</f>
        <v/>
      </c>
      <c r="P881" s="12"/>
    </row>
    <row r="882" spans="1:16">
      <c r="A882" s="15"/>
      <c r="B882" s="11"/>
      <c r="C882" s="16">
        <f>IF($B882="","",IFERROR(INDEX('製品一覧'!$B$5:$B$54,MATCH($B882,'製品一覧'!$A$5:$A$54,0)),"型番が未登録"))</f>
        <v/>
      </c>
      <c r="D882" s="11"/>
      <c r="E882" s="15"/>
      <c r="F882" s="12"/>
      <c r="G882" s="12"/>
      <c r="H882" s="12"/>
      <c r="I882" s="11"/>
      <c r="J882" s="12"/>
      <c r="K882" s="12"/>
      <c r="L882" s="17">
        <f>IF($B882="","",IFERROR(INDEX('製品一覧'!$C$5:$C$54,MATCH($B882,'製品一覧'!$A$5:$A$54,0)),""))</f>
        <v/>
      </c>
      <c r="M882" s="18">
        <f>IF(AND(ISNUMBER($E882),ISNUMBER($L882),$L882&gt;0),IF(DAY($E882)&gt;DAY(DATE(YEAR($E882),MONTH($E882)+$L882+1,0)),DATE(YEAR($E882),MONTH($E882)+$L882+1,0),DATE(YEAR($E882),MONTH($E882)+$L882,DAY($E882))-1),"")</f>
        <v/>
      </c>
      <c r="N882" s="6">
        <f>IF($B882&amp;$D882&amp;$E882="","",IF($M882="","入力不足",IF($M882&gt;=TODAY(),"期間内の目安","期限切れの目安")))</f>
        <v/>
      </c>
      <c r="O882" s="6">
        <f>IF($D882="","",IF(SUMPRODUCT(--($D$5:$D$1004=$D882))&gt;1,"重複あり",""))</f>
        <v/>
      </c>
      <c r="P882" s="12"/>
    </row>
    <row r="883" spans="1:16">
      <c r="A883" s="15"/>
      <c r="B883" s="11"/>
      <c r="C883" s="16">
        <f>IF($B883="","",IFERROR(INDEX('製品一覧'!$B$5:$B$54,MATCH($B883,'製品一覧'!$A$5:$A$54,0)),"型番が未登録"))</f>
        <v/>
      </c>
      <c r="D883" s="11"/>
      <c r="E883" s="15"/>
      <c r="F883" s="12"/>
      <c r="G883" s="12"/>
      <c r="H883" s="12"/>
      <c r="I883" s="11"/>
      <c r="J883" s="12"/>
      <c r="K883" s="12"/>
      <c r="L883" s="17">
        <f>IF($B883="","",IFERROR(INDEX('製品一覧'!$C$5:$C$54,MATCH($B883,'製品一覧'!$A$5:$A$54,0)),""))</f>
        <v/>
      </c>
      <c r="M883" s="18">
        <f>IF(AND(ISNUMBER($E883),ISNUMBER($L883),$L883&gt;0),IF(DAY($E883)&gt;DAY(DATE(YEAR($E883),MONTH($E883)+$L883+1,0)),DATE(YEAR($E883),MONTH($E883)+$L883+1,0),DATE(YEAR($E883),MONTH($E883)+$L883,DAY($E883))-1),"")</f>
        <v/>
      </c>
      <c r="N883" s="6">
        <f>IF($B883&amp;$D883&amp;$E883="","",IF($M883="","入力不足",IF($M883&gt;=TODAY(),"期間内の目安","期限切れの目安")))</f>
        <v/>
      </c>
      <c r="O883" s="6">
        <f>IF($D883="","",IF(SUMPRODUCT(--($D$5:$D$1004=$D883))&gt;1,"重複あり",""))</f>
        <v/>
      </c>
      <c r="P883" s="12"/>
    </row>
    <row r="884" spans="1:16">
      <c r="A884" s="15"/>
      <c r="B884" s="11"/>
      <c r="C884" s="16">
        <f>IF($B884="","",IFERROR(INDEX('製品一覧'!$B$5:$B$54,MATCH($B884,'製品一覧'!$A$5:$A$54,0)),"型番が未登録"))</f>
        <v/>
      </c>
      <c r="D884" s="11"/>
      <c r="E884" s="15"/>
      <c r="F884" s="12"/>
      <c r="G884" s="12"/>
      <c r="H884" s="12"/>
      <c r="I884" s="11"/>
      <c r="J884" s="12"/>
      <c r="K884" s="12"/>
      <c r="L884" s="17">
        <f>IF($B884="","",IFERROR(INDEX('製品一覧'!$C$5:$C$54,MATCH($B884,'製品一覧'!$A$5:$A$54,0)),""))</f>
        <v/>
      </c>
      <c r="M884" s="18">
        <f>IF(AND(ISNUMBER($E884),ISNUMBER($L884),$L884&gt;0),IF(DAY($E884)&gt;DAY(DATE(YEAR($E884),MONTH($E884)+$L884+1,0)),DATE(YEAR($E884),MONTH($E884)+$L884+1,0),DATE(YEAR($E884),MONTH($E884)+$L884,DAY($E884))-1),"")</f>
        <v/>
      </c>
      <c r="N884" s="6">
        <f>IF($B884&amp;$D884&amp;$E884="","",IF($M884="","入力不足",IF($M884&gt;=TODAY(),"期間内の目安","期限切れの目安")))</f>
        <v/>
      </c>
      <c r="O884" s="6">
        <f>IF($D884="","",IF(SUMPRODUCT(--($D$5:$D$1004=$D884))&gt;1,"重複あり",""))</f>
        <v/>
      </c>
      <c r="P884" s="12"/>
    </row>
    <row r="885" spans="1:16">
      <c r="A885" s="15"/>
      <c r="B885" s="11"/>
      <c r="C885" s="16">
        <f>IF($B885="","",IFERROR(INDEX('製品一覧'!$B$5:$B$54,MATCH($B885,'製品一覧'!$A$5:$A$54,0)),"型番が未登録"))</f>
        <v/>
      </c>
      <c r="D885" s="11"/>
      <c r="E885" s="15"/>
      <c r="F885" s="12"/>
      <c r="G885" s="12"/>
      <c r="H885" s="12"/>
      <c r="I885" s="11"/>
      <c r="J885" s="12"/>
      <c r="K885" s="12"/>
      <c r="L885" s="17">
        <f>IF($B885="","",IFERROR(INDEX('製品一覧'!$C$5:$C$54,MATCH($B885,'製品一覧'!$A$5:$A$54,0)),""))</f>
        <v/>
      </c>
      <c r="M885" s="18">
        <f>IF(AND(ISNUMBER($E885),ISNUMBER($L885),$L885&gt;0),IF(DAY($E885)&gt;DAY(DATE(YEAR($E885),MONTH($E885)+$L885+1,0)),DATE(YEAR($E885),MONTH($E885)+$L885+1,0),DATE(YEAR($E885),MONTH($E885)+$L885,DAY($E885))-1),"")</f>
        <v/>
      </c>
      <c r="N885" s="6">
        <f>IF($B885&amp;$D885&amp;$E885="","",IF($M885="","入力不足",IF($M885&gt;=TODAY(),"期間内の目安","期限切れの目安")))</f>
        <v/>
      </c>
      <c r="O885" s="6">
        <f>IF($D885="","",IF(SUMPRODUCT(--($D$5:$D$1004=$D885))&gt;1,"重複あり",""))</f>
        <v/>
      </c>
      <c r="P885" s="12"/>
    </row>
    <row r="886" spans="1:16">
      <c r="A886" s="15"/>
      <c r="B886" s="11"/>
      <c r="C886" s="16">
        <f>IF($B886="","",IFERROR(INDEX('製品一覧'!$B$5:$B$54,MATCH($B886,'製品一覧'!$A$5:$A$54,0)),"型番が未登録"))</f>
        <v/>
      </c>
      <c r="D886" s="11"/>
      <c r="E886" s="15"/>
      <c r="F886" s="12"/>
      <c r="G886" s="12"/>
      <c r="H886" s="12"/>
      <c r="I886" s="11"/>
      <c r="J886" s="12"/>
      <c r="K886" s="12"/>
      <c r="L886" s="17">
        <f>IF($B886="","",IFERROR(INDEX('製品一覧'!$C$5:$C$54,MATCH($B886,'製品一覧'!$A$5:$A$54,0)),""))</f>
        <v/>
      </c>
      <c r="M886" s="18">
        <f>IF(AND(ISNUMBER($E886),ISNUMBER($L886),$L886&gt;0),IF(DAY($E886)&gt;DAY(DATE(YEAR($E886),MONTH($E886)+$L886+1,0)),DATE(YEAR($E886),MONTH($E886)+$L886+1,0),DATE(YEAR($E886),MONTH($E886)+$L886,DAY($E886))-1),"")</f>
        <v/>
      </c>
      <c r="N886" s="6">
        <f>IF($B886&amp;$D886&amp;$E886="","",IF($M886="","入力不足",IF($M886&gt;=TODAY(),"期間内の目安","期限切れの目安")))</f>
        <v/>
      </c>
      <c r="O886" s="6">
        <f>IF($D886="","",IF(SUMPRODUCT(--($D$5:$D$1004=$D886))&gt;1,"重複あり",""))</f>
        <v/>
      </c>
      <c r="P886" s="12"/>
    </row>
    <row r="887" spans="1:16">
      <c r="A887" s="15"/>
      <c r="B887" s="11"/>
      <c r="C887" s="16">
        <f>IF($B887="","",IFERROR(INDEX('製品一覧'!$B$5:$B$54,MATCH($B887,'製品一覧'!$A$5:$A$54,0)),"型番が未登録"))</f>
        <v/>
      </c>
      <c r="D887" s="11"/>
      <c r="E887" s="15"/>
      <c r="F887" s="12"/>
      <c r="G887" s="12"/>
      <c r="H887" s="12"/>
      <c r="I887" s="11"/>
      <c r="J887" s="12"/>
      <c r="K887" s="12"/>
      <c r="L887" s="17">
        <f>IF($B887="","",IFERROR(INDEX('製品一覧'!$C$5:$C$54,MATCH($B887,'製品一覧'!$A$5:$A$54,0)),""))</f>
        <v/>
      </c>
      <c r="M887" s="18">
        <f>IF(AND(ISNUMBER($E887),ISNUMBER($L887),$L887&gt;0),IF(DAY($E887)&gt;DAY(DATE(YEAR($E887),MONTH($E887)+$L887+1,0)),DATE(YEAR($E887),MONTH($E887)+$L887+1,0),DATE(YEAR($E887),MONTH($E887)+$L887,DAY($E887))-1),"")</f>
        <v/>
      </c>
      <c r="N887" s="6">
        <f>IF($B887&amp;$D887&amp;$E887="","",IF($M887="","入力不足",IF($M887&gt;=TODAY(),"期間内の目安","期限切れの目安")))</f>
        <v/>
      </c>
      <c r="O887" s="6">
        <f>IF($D887="","",IF(SUMPRODUCT(--($D$5:$D$1004=$D887))&gt;1,"重複あり",""))</f>
        <v/>
      </c>
      <c r="P887" s="12"/>
    </row>
    <row r="888" spans="1:16">
      <c r="A888" s="15"/>
      <c r="B888" s="11"/>
      <c r="C888" s="16">
        <f>IF($B888="","",IFERROR(INDEX('製品一覧'!$B$5:$B$54,MATCH($B888,'製品一覧'!$A$5:$A$54,0)),"型番が未登録"))</f>
        <v/>
      </c>
      <c r="D888" s="11"/>
      <c r="E888" s="15"/>
      <c r="F888" s="12"/>
      <c r="G888" s="12"/>
      <c r="H888" s="12"/>
      <c r="I888" s="11"/>
      <c r="J888" s="12"/>
      <c r="K888" s="12"/>
      <c r="L888" s="17">
        <f>IF($B888="","",IFERROR(INDEX('製品一覧'!$C$5:$C$54,MATCH($B888,'製品一覧'!$A$5:$A$54,0)),""))</f>
        <v/>
      </c>
      <c r="M888" s="18">
        <f>IF(AND(ISNUMBER($E888),ISNUMBER($L888),$L888&gt;0),IF(DAY($E888)&gt;DAY(DATE(YEAR($E888),MONTH($E888)+$L888+1,0)),DATE(YEAR($E888),MONTH($E888)+$L888+1,0),DATE(YEAR($E888),MONTH($E888)+$L888,DAY($E888))-1),"")</f>
        <v/>
      </c>
      <c r="N888" s="6">
        <f>IF($B888&amp;$D888&amp;$E888="","",IF($M888="","入力不足",IF($M888&gt;=TODAY(),"期間内の目安","期限切れの目安")))</f>
        <v/>
      </c>
      <c r="O888" s="6">
        <f>IF($D888="","",IF(SUMPRODUCT(--($D$5:$D$1004=$D888))&gt;1,"重複あり",""))</f>
        <v/>
      </c>
      <c r="P888" s="12"/>
    </row>
    <row r="889" spans="1:16">
      <c r="A889" s="15"/>
      <c r="B889" s="11"/>
      <c r="C889" s="16">
        <f>IF($B889="","",IFERROR(INDEX('製品一覧'!$B$5:$B$54,MATCH($B889,'製品一覧'!$A$5:$A$54,0)),"型番が未登録"))</f>
        <v/>
      </c>
      <c r="D889" s="11"/>
      <c r="E889" s="15"/>
      <c r="F889" s="12"/>
      <c r="G889" s="12"/>
      <c r="H889" s="12"/>
      <c r="I889" s="11"/>
      <c r="J889" s="12"/>
      <c r="K889" s="12"/>
      <c r="L889" s="17">
        <f>IF($B889="","",IFERROR(INDEX('製品一覧'!$C$5:$C$54,MATCH($B889,'製品一覧'!$A$5:$A$54,0)),""))</f>
        <v/>
      </c>
      <c r="M889" s="18">
        <f>IF(AND(ISNUMBER($E889),ISNUMBER($L889),$L889&gt;0),IF(DAY($E889)&gt;DAY(DATE(YEAR($E889),MONTH($E889)+$L889+1,0)),DATE(YEAR($E889),MONTH($E889)+$L889+1,0),DATE(YEAR($E889),MONTH($E889)+$L889,DAY($E889))-1),"")</f>
        <v/>
      </c>
      <c r="N889" s="6">
        <f>IF($B889&amp;$D889&amp;$E889="","",IF($M889="","入力不足",IF($M889&gt;=TODAY(),"期間内の目安","期限切れの目安")))</f>
        <v/>
      </c>
      <c r="O889" s="6">
        <f>IF($D889="","",IF(SUMPRODUCT(--($D$5:$D$1004=$D889))&gt;1,"重複あり",""))</f>
        <v/>
      </c>
      <c r="P889" s="12"/>
    </row>
    <row r="890" spans="1:16">
      <c r="A890" s="15"/>
      <c r="B890" s="11"/>
      <c r="C890" s="16">
        <f>IF($B890="","",IFERROR(INDEX('製品一覧'!$B$5:$B$54,MATCH($B890,'製品一覧'!$A$5:$A$54,0)),"型番が未登録"))</f>
        <v/>
      </c>
      <c r="D890" s="11"/>
      <c r="E890" s="15"/>
      <c r="F890" s="12"/>
      <c r="G890" s="12"/>
      <c r="H890" s="12"/>
      <c r="I890" s="11"/>
      <c r="J890" s="12"/>
      <c r="K890" s="12"/>
      <c r="L890" s="17">
        <f>IF($B890="","",IFERROR(INDEX('製品一覧'!$C$5:$C$54,MATCH($B890,'製品一覧'!$A$5:$A$54,0)),""))</f>
        <v/>
      </c>
      <c r="M890" s="18">
        <f>IF(AND(ISNUMBER($E890),ISNUMBER($L890),$L890&gt;0),IF(DAY($E890)&gt;DAY(DATE(YEAR($E890),MONTH($E890)+$L890+1,0)),DATE(YEAR($E890),MONTH($E890)+$L890+1,0),DATE(YEAR($E890),MONTH($E890)+$L890,DAY($E890))-1),"")</f>
        <v/>
      </c>
      <c r="N890" s="6">
        <f>IF($B890&amp;$D890&amp;$E890="","",IF($M890="","入力不足",IF($M890&gt;=TODAY(),"期間内の目安","期限切れの目安")))</f>
        <v/>
      </c>
      <c r="O890" s="6">
        <f>IF($D890="","",IF(SUMPRODUCT(--($D$5:$D$1004=$D890))&gt;1,"重複あり",""))</f>
        <v/>
      </c>
      <c r="P890" s="12"/>
    </row>
    <row r="891" spans="1:16">
      <c r="A891" s="15"/>
      <c r="B891" s="11"/>
      <c r="C891" s="16">
        <f>IF($B891="","",IFERROR(INDEX('製品一覧'!$B$5:$B$54,MATCH($B891,'製品一覧'!$A$5:$A$54,0)),"型番が未登録"))</f>
        <v/>
      </c>
      <c r="D891" s="11"/>
      <c r="E891" s="15"/>
      <c r="F891" s="12"/>
      <c r="G891" s="12"/>
      <c r="H891" s="12"/>
      <c r="I891" s="11"/>
      <c r="J891" s="12"/>
      <c r="K891" s="12"/>
      <c r="L891" s="17">
        <f>IF($B891="","",IFERROR(INDEX('製品一覧'!$C$5:$C$54,MATCH($B891,'製品一覧'!$A$5:$A$54,0)),""))</f>
        <v/>
      </c>
      <c r="M891" s="18">
        <f>IF(AND(ISNUMBER($E891),ISNUMBER($L891),$L891&gt;0),IF(DAY($E891)&gt;DAY(DATE(YEAR($E891),MONTH($E891)+$L891+1,0)),DATE(YEAR($E891),MONTH($E891)+$L891+1,0),DATE(YEAR($E891),MONTH($E891)+$L891,DAY($E891))-1),"")</f>
        <v/>
      </c>
      <c r="N891" s="6">
        <f>IF($B891&amp;$D891&amp;$E891="","",IF($M891="","入力不足",IF($M891&gt;=TODAY(),"期間内の目安","期限切れの目安")))</f>
        <v/>
      </c>
      <c r="O891" s="6">
        <f>IF($D891="","",IF(SUMPRODUCT(--($D$5:$D$1004=$D891))&gt;1,"重複あり",""))</f>
        <v/>
      </c>
      <c r="P891" s="12"/>
    </row>
    <row r="892" spans="1:16">
      <c r="A892" s="15"/>
      <c r="B892" s="11"/>
      <c r="C892" s="16">
        <f>IF($B892="","",IFERROR(INDEX('製品一覧'!$B$5:$B$54,MATCH($B892,'製品一覧'!$A$5:$A$54,0)),"型番が未登録"))</f>
        <v/>
      </c>
      <c r="D892" s="11"/>
      <c r="E892" s="15"/>
      <c r="F892" s="12"/>
      <c r="G892" s="12"/>
      <c r="H892" s="12"/>
      <c r="I892" s="11"/>
      <c r="J892" s="12"/>
      <c r="K892" s="12"/>
      <c r="L892" s="17">
        <f>IF($B892="","",IFERROR(INDEX('製品一覧'!$C$5:$C$54,MATCH($B892,'製品一覧'!$A$5:$A$54,0)),""))</f>
        <v/>
      </c>
      <c r="M892" s="18">
        <f>IF(AND(ISNUMBER($E892),ISNUMBER($L892),$L892&gt;0),IF(DAY($E892)&gt;DAY(DATE(YEAR($E892),MONTH($E892)+$L892+1,0)),DATE(YEAR($E892),MONTH($E892)+$L892+1,0),DATE(YEAR($E892),MONTH($E892)+$L892,DAY($E892))-1),"")</f>
        <v/>
      </c>
      <c r="N892" s="6">
        <f>IF($B892&amp;$D892&amp;$E892="","",IF($M892="","入力不足",IF($M892&gt;=TODAY(),"期間内の目安","期限切れの目安")))</f>
        <v/>
      </c>
      <c r="O892" s="6">
        <f>IF($D892="","",IF(SUMPRODUCT(--($D$5:$D$1004=$D892))&gt;1,"重複あり",""))</f>
        <v/>
      </c>
      <c r="P892" s="12"/>
    </row>
    <row r="893" spans="1:16">
      <c r="A893" s="15"/>
      <c r="B893" s="11"/>
      <c r="C893" s="16">
        <f>IF($B893="","",IFERROR(INDEX('製品一覧'!$B$5:$B$54,MATCH($B893,'製品一覧'!$A$5:$A$54,0)),"型番が未登録"))</f>
        <v/>
      </c>
      <c r="D893" s="11"/>
      <c r="E893" s="15"/>
      <c r="F893" s="12"/>
      <c r="G893" s="12"/>
      <c r="H893" s="12"/>
      <c r="I893" s="11"/>
      <c r="J893" s="12"/>
      <c r="K893" s="12"/>
      <c r="L893" s="17">
        <f>IF($B893="","",IFERROR(INDEX('製品一覧'!$C$5:$C$54,MATCH($B893,'製品一覧'!$A$5:$A$54,0)),""))</f>
        <v/>
      </c>
      <c r="M893" s="18">
        <f>IF(AND(ISNUMBER($E893),ISNUMBER($L893),$L893&gt;0),IF(DAY($E893)&gt;DAY(DATE(YEAR($E893),MONTH($E893)+$L893+1,0)),DATE(YEAR($E893),MONTH($E893)+$L893+1,0),DATE(YEAR($E893),MONTH($E893)+$L893,DAY($E893))-1),"")</f>
        <v/>
      </c>
      <c r="N893" s="6">
        <f>IF($B893&amp;$D893&amp;$E893="","",IF($M893="","入力不足",IF($M893&gt;=TODAY(),"期間内の目安","期限切れの目安")))</f>
        <v/>
      </c>
      <c r="O893" s="6">
        <f>IF($D893="","",IF(SUMPRODUCT(--($D$5:$D$1004=$D893))&gt;1,"重複あり",""))</f>
        <v/>
      </c>
      <c r="P893" s="12"/>
    </row>
    <row r="894" spans="1:16">
      <c r="A894" s="15"/>
      <c r="B894" s="11"/>
      <c r="C894" s="16">
        <f>IF($B894="","",IFERROR(INDEX('製品一覧'!$B$5:$B$54,MATCH($B894,'製品一覧'!$A$5:$A$54,0)),"型番が未登録"))</f>
        <v/>
      </c>
      <c r="D894" s="11"/>
      <c r="E894" s="15"/>
      <c r="F894" s="12"/>
      <c r="G894" s="12"/>
      <c r="H894" s="12"/>
      <c r="I894" s="11"/>
      <c r="J894" s="12"/>
      <c r="K894" s="12"/>
      <c r="L894" s="17">
        <f>IF($B894="","",IFERROR(INDEX('製品一覧'!$C$5:$C$54,MATCH($B894,'製品一覧'!$A$5:$A$54,0)),""))</f>
        <v/>
      </c>
      <c r="M894" s="18">
        <f>IF(AND(ISNUMBER($E894),ISNUMBER($L894),$L894&gt;0),IF(DAY($E894)&gt;DAY(DATE(YEAR($E894),MONTH($E894)+$L894+1,0)),DATE(YEAR($E894),MONTH($E894)+$L894+1,0),DATE(YEAR($E894),MONTH($E894)+$L894,DAY($E894))-1),"")</f>
        <v/>
      </c>
      <c r="N894" s="6">
        <f>IF($B894&amp;$D894&amp;$E894="","",IF($M894="","入力不足",IF($M894&gt;=TODAY(),"期間内の目安","期限切れの目安")))</f>
        <v/>
      </c>
      <c r="O894" s="6">
        <f>IF($D894="","",IF(SUMPRODUCT(--($D$5:$D$1004=$D894))&gt;1,"重複あり",""))</f>
        <v/>
      </c>
      <c r="P894" s="12"/>
    </row>
    <row r="895" spans="1:16">
      <c r="A895" s="15"/>
      <c r="B895" s="11"/>
      <c r="C895" s="16">
        <f>IF($B895="","",IFERROR(INDEX('製品一覧'!$B$5:$B$54,MATCH($B895,'製品一覧'!$A$5:$A$54,0)),"型番が未登録"))</f>
        <v/>
      </c>
      <c r="D895" s="11"/>
      <c r="E895" s="15"/>
      <c r="F895" s="12"/>
      <c r="G895" s="12"/>
      <c r="H895" s="12"/>
      <c r="I895" s="11"/>
      <c r="J895" s="12"/>
      <c r="K895" s="12"/>
      <c r="L895" s="17">
        <f>IF($B895="","",IFERROR(INDEX('製品一覧'!$C$5:$C$54,MATCH($B895,'製品一覧'!$A$5:$A$54,0)),""))</f>
        <v/>
      </c>
      <c r="M895" s="18">
        <f>IF(AND(ISNUMBER($E895),ISNUMBER($L895),$L895&gt;0),IF(DAY($E895)&gt;DAY(DATE(YEAR($E895),MONTH($E895)+$L895+1,0)),DATE(YEAR($E895),MONTH($E895)+$L895+1,0),DATE(YEAR($E895),MONTH($E895)+$L895,DAY($E895))-1),"")</f>
        <v/>
      </c>
      <c r="N895" s="6">
        <f>IF($B895&amp;$D895&amp;$E895="","",IF($M895="","入力不足",IF($M895&gt;=TODAY(),"期間内の目安","期限切れの目安")))</f>
        <v/>
      </c>
      <c r="O895" s="6">
        <f>IF($D895="","",IF(SUMPRODUCT(--($D$5:$D$1004=$D895))&gt;1,"重複あり",""))</f>
        <v/>
      </c>
      <c r="P895" s="12"/>
    </row>
    <row r="896" spans="1:16">
      <c r="A896" s="15"/>
      <c r="B896" s="11"/>
      <c r="C896" s="16">
        <f>IF($B896="","",IFERROR(INDEX('製品一覧'!$B$5:$B$54,MATCH($B896,'製品一覧'!$A$5:$A$54,0)),"型番が未登録"))</f>
        <v/>
      </c>
      <c r="D896" s="11"/>
      <c r="E896" s="15"/>
      <c r="F896" s="12"/>
      <c r="G896" s="12"/>
      <c r="H896" s="12"/>
      <c r="I896" s="11"/>
      <c r="J896" s="12"/>
      <c r="K896" s="12"/>
      <c r="L896" s="17">
        <f>IF($B896="","",IFERROR(INDEX('製品一覧'!$C$5:$C$54,MATCH($B896,'製品一覧'!$A$5:$A$54,0)),""))</f>
        <v/>
      </c>
      <c r="M896" s="18">
        <f>IF(AND(ISNUMBER($E896),ISNUMBER($L896),$L896&gt;0),IF(DAY($E896)&gt;DAY(DATE(YEAR($E896),MONTH($E896)+$L896+1,0)),DATE(YEAR($E896),MONTH($E896)+$L896+1,0),DATE(YEAR($E896),MONTH($E896)+$L896,DAY($E896))-1),"")</f>
        <v/>
      </c>
      <c r="N896" s="6">
        <f>IF($B896&amp;$D896&amp;$E896="","",IF($M896="","入力不足",IF($M896&gt;=TODAY(),"期間内の目安","期限切れの目安")))</f>
        <v/>
      </c>
      <c r="O896" s="6">
        <f>IF($D896="","",IF(SUMPRODUCT(--($D$5:$D$1004=$D896))&gt;1,"重複あり",""))</f>
        <v/>
      </c>
      <c r="P896" s="12"/>
    </row>
    <row r="897" spans="1:16">
      <c r="A897" s="15"/>
      <c r="B897" s="11"/>
      <c r="C897" s="16">
        <f>IF($B897="","",IFERROR(INDEX('製品一覧'!$B$5:$B$54,MATCH($B897,'製品一覧'!$A$5:$A$54,0)),"型番が未登録"))</f>
        <v/>
      </c>
      <c r="D897" s="11"/>
      <c r="E897" s="15"/>
      <c r="F897" s="12"/>
      <c r="G897" s="12"/>
      <c r="H897" s="12"/>
      <c r="I897" s="11"/>
      <c r="J897" s="12"/>
      <c r="K897" s="12"/>
      <c r="L897" s="17">
        <f>IF($B897="","",IFERROR(INDEX('製品一覧'!$C$5:$C$54,MATCH($B897,'製品一覧'!$A$5:$A$54,0)),""))</f>
        <v/>
      </c>
      <c r="M897" s="18">
        <f>IF(AND(ISNUMBER($E897),ISNUMBER($L897),$L897&gt;0),IF(DAY($E897)&gt;DAY(DATE(YEAR($E897),MONTH($E897)+$L897+1,0)),DATE(YEAR($E897),MONTH($E897)+$L897+1,0),DATE(YEAR($E897),MONTH($E897)+$L897,DAY($E897))-1),"")</f>
        <v/>
      </c>
      <c r="N897" s="6">
        <f>IF($B897&amp;$D897&amp;$E897="","",IF($M897="","入力不足",IF($M897&gt;=TODAY(),"期間内の目安","期限切れの目安")))</f>
        <v/>
      </c>
      <c r="O897" s="6">
        <f>IF($D897="","",IF(SUMPRODUCT(--($D$5:$D$1004=$D897))&gt;1,"重複あり",""))</f>
        <v/>
      </c>
      <c r="P897" s="12"/>
    </row>
    <row r="898" spans="1:16">
      <c r="A898" s="15"/>
      <c r="B898" s="11"/>
      <c r="C898" s="16">
        <f>IF($B898="","",IFERROR(INDEX('製品一覧'!$B$5:$B$54,MATCH($B898,'製品一覧'!$A$5:$A$54,0)),"型番が未登録"))</f>
        <v/>
      </c>
      <c r="D898" s="11"/>
      <c r="E898" s="15"/>
      <c r="F898" s="12"/>
      <c r="G898" s="12"/>
      <c r="H898" s="12"/>
      <c r="I898" s="11"/>
      <c r="J898" s="12"/>
      <c r="K898" s="12"/>
      <c r="L898" s="17">
        <f>IF($B898="","",IFERROR(INDEX('製品一覧'!$C$5:$C$54,MATCH($B898,'製品一覧'!$A$5:$A$54,0)),""))</f>
        <v/>
      </c>
      <c r="M898" s="18">
        <f>IF(AND(ISNUMBER($E898),ISNUMBER($L898),$L898&gt;0),IF(DAY($E898)&gt;DAY(DATE(YEAR($E898),MONTH($E898)+$L898+1,0)),DATE(YEAR($E898),MONTH($E898)+$L898+1,0),DATE(YEAR($E898),MONTH($E898)+$L898,DAY($E898))-1),"")</f>
        <v/>
      </c>
      <c r="N898" s="6">
        <f>IF($B898&amp;$D898&amp;$E898="","",IF($M898="","入力不足",IF($M898&gt;=TODAY(),"期間内の目安","期限切れの目安")))</f>
        <v/>
      </c>
      <c r="O898" s="6">
        <f>IF($D898="","",IF(SUMPRODUCT(--($D$5:$D$1004=$D898))&gt;1,"重複あり",""))</f>
        <v/>
      </c>
      <c r="P898" s="12"/>
    </row>
    <row r="899" spans="1:16">
      <c r="A899" s="15"/>
      <c r="B899" s="11"/>
      <c r="C899" s="16">
        <f>IF($B899="","",IFERROR(INDEX('製品一覧'!$B$5:$B$54,MATCH($B899,'製品一覧'!$A$5:$A$54,0)),"型番が未登録"))</f>
        <v/>
      </c>
      <c r="D899" s="11"/>
      <c r="E899" s="15"/>
      <c r="F899" s="12"/>
      <c r="G899" s="12"/>
      <c r="H899" s="12"/>
      <c r="I899" s="11"/>
      <c r="J899" s="12"/>
      <c r="K899" s="12"/>
      <c r="L899" s="17">
        <f>IF($B899="","",IFERROR(INDEX('製品一覧'!$C$5:$C$54,MATCH($B899,'製品一覧'!$A$5:$A$54,0)),""))</f>
        <v/>
      </c>
      <c r="M899" s="18">
        <f>IF(AND(ISNUMBER($E899),ISNUMBER($L899),$L899&gt;0),IF(DAY($E899)&gt;DAY(DATE(YEAR($E899),MONTH($E899)+$L899+1,0)),DATE(YEAR($E899),MONTH($E899)+$L899+1,0),DATE(YEAR($E899),MONTH($E899)+$L899,DAY($E899))-1),"")</f>
        <v/>
      </c>
      <c r="N899" s="6">
        <f>IF($B899&amp;$D899&amp;$E899="","",IF($M899="","入力不足",IF($M899&gt;=TODAY(),"期間内の目安","期限切れの目安")))</f>
        <v/>
      </c>
      <c r="O899" s="6">
        <f>IF($D899="","",IF(SUMPRODUCT(--($D$5:$D$1004=$D899))&gt;1,"重複あり",""))</f>
        <v/>
      </c>
      <c r="P899" s="12"/>
    </row>
    <row r="900" spans="1:16">
      <c r="A900" s="15"/>
      <c r="B900" s="11"/>
      <c r="C900" s="16">
        <f>IF($B900="","",IFERROR(INDEX('製品一覧'!$B$5:$B$54,MATCH($B900,'製品一覧'!$A$5:$A$54,0)),"型番が未登録"))</f>
        <v/>
      </c>
      <c r="D900" s="11"/>
      <c r="E900" s="15"/>
      <c r="F900" s="12"/>
      <c r="G900" s="12"/>
      <c r="H900" s="12"/>
      <c r="I900" s="11"/>
      <c r="J900" s="12"/>
      <c r="K900" s="12"/>
      <c r="L900" s="17">
        <f>IF($B900="","",IFERROR(INDEX('製品一覧'!$C$5:$C$54,MATCH($B900,'製品一覧'!$A$5:$A$54,0)),""))</f>
        <v/>
      </c>
      <c r="M900" s="18">
        <f>IF(AND(ISNUMBER($E900),ISNUMBER($L900),$L900&gt;0),IF(DAY($E900)&gt;DAY(DATE(YEAR($E900),MONTH($E900)+$L900+1,0)),DATE(YEAR($E900),MONTH($E900)+$L900+1,0),DATE(YEAR($E900),MONTH($E900)+$L900,DAY($E900))-1),"")</f>
        <v/>
      </c>
      <c r="N900" s="6">
        <f>IF($B900&amp;$D900&amp;$E900="","",IF($M900="","入力不足",IF($M900&gt;=TODAY(),"期間内の目安","期限切れの目安")))</f>
        <v/>
      </c>
      <c r="O900" s="6">
        <f>IF($D900="","",IF(SUMPRODUCT(--($D$5:$D$1004=$D900))&gt;1,"重複あり",""))</f>
        <v/>
      </c>
      <c r="P900" s="12"/>
    </row>
    <row r="901" spans="1:16">
      <c r="A901" s="15"/>
      <c r="B901" s="11"/>
      <c r="C901" s="16">
        <f>IF($B901="","",IFERROR(INDEX('製品一覧'!$B$5:$B$54,MATCH($B901,'製品一覧'!$A$5:$A$54,0)),"型番が未登録"))</f>
        <v/>
      </c>
      <c r="D901" s="11"/>
      <c r="E901" s="15"/>
      <c r="F901" s="12"/>
      <c r="G901" s="12"/>
      <c r="H901" s="12"/>
      <c r="I901" s="11"/>
      <c r="J901" s="12"/>
      <c r="K901" s="12"/>
      <c r="L901" s="17">
        <f>IF($B901="","",IFERROR(INDEX('製品一覧'!$C$5:$C$54,MATCH($B901,'製品一覧'!$A$5:$A$54,0)),""))</f>
        <v/>
      </c>
      <c r="M901" s="18">
        <f>IF(AND(ISNUMBER($E901),ISNUMBER($L901),$L901&gt;0),IF(DAY($E901)&gt;DAY(DATE(YEAR($E901),MONTH($E901)+$L901+1,0)),DATE(YEAR($E901),MONTH($E901)+$L901+1,0),DATE(YEAR($E901),MONTH($E901)+$L901,DAY($E901))-1),"")</f>
        <v/>
      </c>
      <c r="N901" s="6">
        <f>IF($B901&amp;$D901&amp;$E901="","",IF($M901="","入力不足",IF($M901&gt;=TODAY(),"期間内の目安","期限切れの目安")))</f>
        <v/>
      </c>
      <c r="O901" s="6">
        <f>IF($D901="","",IF(SUMPRODUCT(--($D$5:$D$1004=$D901))&gt;1,"重複あり",""))</f>
        <v/>
      </c>
      <c r="P901" s="12"/>
    </row>
    <row r="902" spans="1:16">
      <c r="A902" s="15"/>
      <c r="B902" s="11"/>
      <c r="C902" s="16">
        <f>IF($B902="","",IFERROR(INDEX('製品一覧'!$B$5:$B$54,MATCH($B902,'製品一覧'!$A$5:$A$54,0)),"型番が未登録"))</f>
        <v/>
      </c>
      <c r="D902" s="11"/>
      <c r="E902" s="15"/>
      <c r="F902" s="12"/>
      <c r="G902" s="12"/>
      <c r="H902" s="12"/>
      <c r="I902" s="11"/>
      <c r="J902" s="12"/>
      <c r="K902" s="12"/>
      <c r="L902" s="17">
        <f>IF($B902="","",IFERROR(INDEX('製品一覧'!$C$5:$C$54,MATCH($B902,'製品一覧'!$A$5:$A$54,0)),""))</f>
        <v/>
      </c>
      <c r="M902" s="18">
        <f>IF(AND(ISNUMBER($E902),ISNUMBER($L902),$L902&gt;0),IF(DAY($E902)&gt;DAY(DATE(YEAR($E902),MONTH($E902)+$L902+1,0)),DATE(YEAR($E902),MONTH($E902)+$L902+1,0),DATE(YEAR($E902),MONTH($E902)+$L902,DAY($E902))-1),"")</f>
        <v/>
      </c>
      <c r="N902" s="6">
        <f>IF($B902&amp;$D902&amp;$E902="","",IF($M902="","入力不足",IF($M902&gt;=TODAY(),"期間内の目安","期限切れの目安")))</f>
        <v/>
      </c>
      <c r="O902" s="6">
        <f>IF($D902="","",IF(SUMPRODUCT(--($D$5:$D$1004=$D902))&gt;1,"重複あり",""))</f>
        <v/>
      </c>
      <c r="P902" s="12"/>
    </row>
    <row r="903" spans="1:16">
      <c r="A903" s="15"/>
      <c r="B903" s="11"/>
      <c r="C903" s="16">
        <f>IF($B903="","",IFERROR(INDEX('製品一覧'!$B$5:$B$54,MATCH($B903,'製品一覧'!$A$5:$A$54,0)),"型番が未登録"))</f>
        <v/>
      </c>
      <c r="D903" s="11"/>
      <c r="E903" s="15"/>
      <c r="F903" s="12"/>
      <c r="G903" s="12"/>
      <c r="H903" s="12"/>
      <c r="I903" s="11"/>
      <c r="J903" s="12"/>
      <c r="K903" s="12"/>
      <c r="L903" s="17">
        <f>IF($B903="","",IFERROR(INDEX('製品一覧'!$C$5:$C$54,MATCH($B903,'製品一覧'!$A$5:$A$54,0)),""))</f>
        <v/>
      </c>
      <c r="M903" s="18">
        <f>IF(AND(ISNUMBER($E903),ISNUMBER($L903),$L903&gt;0),IF(DAY($E903)&gt;DAY(DATE(YEAR($E903),MONTH($E903)+$L903+1,0)),DATE(YEAR($E903),MONTH($E903)+$L903+1,0),DATE(YEAR($E903),MONTH($E903)+$L903,DAY($E903))-1),"")</f>
        <v/>
      </c>
      <c r="N903" s="6">
        <f>IF($B903&amp;$D903&amp;$E903="","",IF($M903="","入力不足",IF($M903&gt;=TODAY(),"期間内の目安","期限切れの目安")))</f>
        <v/>
      </c>
      <c r="O903" s="6">
        <f>IF($D903="","",IF(SUMPRODUCT(--($D$5:$D$1004=$D903))&gt;1,"重複あり",""))</f>
        <v/>
      </c>
      <c r="P903" s="12"/>
    </row>
    <row r="904" spans="1:16">
      <c r="A904" s="15"/>
      <c r="B904" s="11"/>
      <c r="C904" s="16">
        <f>IF($B904="","",IFERROR(INDEX('製品一覧'!$B$5:$B$54,MATCH($B904,'製品一覧'!$A$5:$A$54,0)),"型番が未登録"))</f>
        <v/>
      </c>
      <c r="D904" s="11"/>
      <c r="E904" s="15"/>
      <c r="F904" s="12"/>
      <c r="G904" s="12"/>
      <c r="H904" s="12"/>
      <c r="I904" s="11"/>
      <c r="J904" s="12"/>
      <c r="K904" s="12"/>
      <c r="L904" s="17">
        <f>IF($B904="","",IFERROR(INDEX('製品一覧'!$C$5:$C$54,MATCH($B904,'製品一覧'!$A$5:$A$54,0)),""))</f>
        <v/>
      </c>
      <c r="M904" s="18">
        <f>IF(AND(ISNUMBER($E904),ISNUMBER($L904),$L904&gt;0),IF(DAY($E904)&gt;DAY(DATE(YEAR($E904),MONTH($E904)+$L904+1,0)),DATE(YEAR($E904),MONTH($E904)+$L904+1,0),DATE(YEAR($E904),MONTH($E904)+$L904,DAY($E904))-1),"")</f>
        <v/>
      </c>
      <c r="N904" s="6">
        <f>IF($B904&amp;$D904&amp;$E904="","",IF($M904="","入力不足",IF($M904&gt;=TODAY(),"期間内の目安","期限切れの目安")))</f>
        <v/>
      </c>
      <c r="O904" s="6">
        <f>IF($D904="","",IF(SUMPRODUCT(--($D$5:$D$1004=$D904))&gt;1,"重複あり",""))</f>
        <v/>
      </c>
      <c r="P904" s="12"/>
    </row>
    <row r="905" spans="1:16">
      <c r="A905" s="15"/>
      <c r="B905" s="11"/>
      <c r="C905" s="16">
        <f>IF($B905="","",IFERROR(INDEX('製品一覧'!$B$5:$B$54,MATCH($B905,'製品一覧'!$A$5:$A$54,0)),"型番が未登録"))</f>
        <v/>
      </c>
      <c r="D905" s="11"/>
      <c r="E905" s="15"/>
      <c r="F905" s="12"/>
      <c r="G905" s="12"/>
      <c r="H905" s="12"/>
      <c r="I905" s="11"/>
      <c r="J905" s="12"/>
      <c r="K905" s="12"/>
      <c r="L905" s="17">
        <f>IF($B905="","",IFERROR(INDEX('製品一覧'!$C$5:$C$54,MATCH($B905,'製品一覧'!$A$5:$A$54,0)),""))</f>
        <v/>
      </c>
      <c r="M905" s="18">
        <f>IF(AND(ISNUMBER($E905),ISNUMBER($L905),$L905&gt;0),IF(DAY($E905)&gt;DAY(DATE(YEAR($E905),MONTH($E905)+$L905+1,0)),DATE(YEAR($E905),MONTH($E905)+$L905+1,0),DATE(YEAR($E905),MONTH($E905)+$L905,DAY($E905))-1),"")</f>
        <v/>
      </c>
      <c r="N905" s="6">
        <f>IF($B905&amp;$D905&amp;$E905="","",IF($M905="","入力不足",IF($M905&gt;=TODAY(),"期間内の目安","期限切れの目安")))</f>
        <v/>
      </c>
      <c r="O905" s="6">
        <f>IF($D905="","",IF(SUMPRODUCT(--($D$5:$D$1004=$D905))&gt;1,"重複あり",""))</f>
        <v/>
      </c>
      <c r="P905" s="12"/>
    </row>
    <row r="906" spans="1:16">
      <c r="A906" s="15"/>
      <c r="B906" s="11"/>
      <c r="C906" s="16">
        <f>IF($B906="","",IFERROR(INDEX('製品一覧'!$B$5:$B$54,MATCH($B906,'製品一覧'!$A$5:$A$54,0)),"型番が未登録"))</f>
        <v/>
      </c>
      <c r="D906" s="11"/>
      <c r="E906" s="15"/>
      <c r="F906" s="12"/>
      <c r="G906" s="12"/>
      <c r="H906" s="12"/>
      <c r="I906" s="11"/>
      <c r="J906" s="12"/>
      <c r="K906" s="12"/>
      <c r="L906" s="17">
        <f>IF($B906="","",IFERROR(INDEX('製品一覧'!$C$5:$C$54,MATCH($B906,'製品一覧'!$A$5:$A$54,0)),""))</f>
        <v/>
      </c>
      <c r="M906" s="18">
        <f>IF(AND(ISNUMBER($E906),ISNUMBER($L906),$L906&gt;0),IF(DAY($E906)&gt;DAY(DATE(YEAR($E906),MONTH($E906)+$L906+1,0)),DATE(YEAR($E906),MONTH($E906)+$L906+1,0),DATE(YEAR($E906),MONTH($E906)+$L906,DAY($E906))-1),"")</f>
        <v/>
      </c>
      <c r="N906" s="6">
        <f>IF($B906&amp;$D906&amp;$E906="","",IF($M906="","入力不足",IF($M906&gt;=TODAY(),"期間内の目安","期限切れの目安")))</f>
        <v/>
      </c>
      <c r="O906" s="6">
        <f>IF($D906="","",IF(SUMPRODUCT(--($D$5:$D$1004=$D906))&gt;1,"重複あり",""))</f>
        <v/>
      </c>
      <c r="P906" s="12"/>
    </row>
    <row r="907" spans="1:16">
      <c r="A907" s="15"/>
      <c r="B907" s="11"/>
      <c r="C907" s="16">
        <f>IF($B907="","",IFERROR(INDEX('製品一覧'!$B$5:$B$54,MATCH($B907,'製品一覧'!$A$5:$A$54,0)),"型番が未登録"))</f>
        <v/>
      </c>
      <c r="D907" s="11"/>
      <c r="E907" s="15"/>
      <c r="F907" s="12"/>
      <c r="G907" s="12"/>
      <c r="H907" s="12"/>
      <c r="I907" s="11"/>
      <c r="J907" s="12"/>
      <c r="K907" s="12"/>
      <c r="L907" s="17">
        <f>IF($B907="","",IFERROR(INDEX('製品一覧'!$C$5:$C$54,MATCH($B907,'製品一覧'!$A$5:$A$54,0)),""))</f>
        <v/>
      </c>
      <c r="M907" s="18">
        <f>IF(AND(ISNUMBER($E907),ISNUMBER($L907),$L907&gt;0),IF(DAY($E907)&gt;DAY(DATE(YEAR($E907),MONTH($E907)+$L907+1,0)),DATE(YEAR($E907),MONTH($E907)+$L907+1,0),DATE(YEAR($E907),MONTH($E907)+$L907,DAY($E907))-1),"")</f>
        <v/>
      </c>
      <c r="N907" s="6">
        <f>IF($B907&amp;$D907&amp;$E907="","",IF($M907="","入力不足",IF($M907&gt;=TODAY(),"期間内の目安","期限切れの目安")))</f>
        <v/>
      </c>
      <c r="O907" s="6">
        <f>IF($D907="","",IF(SUMPRODUCT(--($D$5:$D$1004=$D907))&gt;1,"重複あり",""))</f>
        <v/>
      </c>
      <c r="P907" s="12"/>
    </row>
    <row r="908" spans="1:16">
      <c r="A908" s="15"/>
      <c r="B908" s="11"/>
      <c r="C908" s="16">
        <f>IF($B908="","",IFERROR(INDEX('製品一覧'!$B$5:$B$54,MATCH($B908,'製品一覧'!$A$5:$A$54,0)),"型番が未登録"))</f>
        <v/>
      </c>
      <c r="D908" s="11"/>
      <c r="E908" s="15"/>
      <c r="F908" s="12"/>
      <c r="G908" s="12"/>
      <c r="H908" s="12"/>
      <c r="I908" s="11"/>
      <c r="J908" s="12"/>
      <c r="K908" s="12"/>
      <c r="L908" s="17">
        <f>IF($B908="","",IFERROR(INDEX('製品一覧'!$C$5:$C$54,MATCH($B908,'製品一覧'!$A$5:$A$54,0)),""))</f>
        <v/>
      </c>
      <c r="M908" s="18">
        <f>IF(AND(ISNUMBER($E908),ISNUMBER($L908),$L908&gt;0),IF(DAY($E908)&gt;DAY(DATE(YEAR($E908),MONTH($E908)+$L908+1,0)),DATE(YEAR($E908),MONTH($E908)+$L908+1,0),DATE(YEAR($E908),MONTH($E908)+$L908,DAY($E908))-1),"")</f>
        <v/>
      </c>
      <c r="N908" s="6">
        <f>IF($B908&amp;$D908&amp;$E908="","",IF($M908="","入力不足",IF($M908&gt;=TODAY(),"期間内の目安","期限切れの目安")))</f>
        <v/>
      </c>
      <c r="O908" s="6">
        <f>IF($D908="","",IF(SUMPRODUCT(--($D$5:$D$1004=$D908))&gt;1,"重複あり",""))</f>
        <v/>
      </c>
      <c r="P908" s="12"/>
    </row>
    <row r="909" spans="1:16">
      <c r="A909" s="15"/>
      <c r="B909" s="11"/>
      <c r="C909" s="16">
        <f>IF($B909="","",IFERROR(INDEX('製品一覧'!$B$5:$B$54,MATCH($B909,'製品一覧'!$A$5:$A$54,0)),"型番が未登録"))</f>
        <v/>
      </c>
      <c r="D909" s="11"/>
      <c r="E909" s="15"/>
      <c r="F909" s="12"/>
      <c r="G909" s="12"/>
      <c r="H909" s="12"/>
      <c r="I909" s="11"/>
      <c r="J909" s="12"/>
      <c r="K909" s="12"/>
      <c r="L909" s="17">
        <f>IF($B909="","",IFERROR(INDEX('製品一覧'!$C$5:$C$54,MATCH($B909,'製品一覧'!$A$5:$A$54,0)),""))</f>
        <v/>
      </c>
      <c r="M909" s="18">
        <f>IF(AND(ISNUMBER($E909),ISNUMBER($L909),$L909&gt;0),IF(DAY($E909)&gt;DAY(DATE(YEAR($E909),MONTH($E909)+$L909+1,0)),DATE(YEAR($E909),MONTH($E909)+$L909+1,0),DATE(YEAR($E909),MONTH($E909)+$L909,DAY($E909))-1),"")</f>
        <v/>
      </c>
      <c r="N909" s="6">
        <f>IF($B909&amp;$D909&amp;$E909="","",IF($M909="","入力不足",IF($M909&gt;=TODAY(),"期間内の目安","期限切れの目安")))</f>
        <v/>
      </c>
      <c r="O909" s="6">
        <f>IF($D909="","",IF(SUMPRODUCT(--($D$5:$D$1004=$D909))&gt;1,"重複あり",""))</f>
        <v/>
      </c>
      <c r="P909" s="12"/>
    </row>
    <row r="910" spans="1:16">
      <c r="A910" s="15"/>
      <c r="B910" s="11"/>
      <c r="C910" s="16">
        <f>IF($B910="","",IFERROR(INDEX('製品一覧'!$B$5:$B$54,MATCH($B910,'製品一覧'!$A$5:$A$54,0)),"型番が未登録"))</f>
        <v/>
      </c>
      <c r="D910" s="11"/>
      <c r="E910" s="15"/>
      <c r="F910" s="12"/>
      <c r="G910" s="12"/>
      <c r="H910" s="12"/>
      <c r="I910" s="11"/>
      <c r="J910" s="12"/>
      <c r="K910" s="12"/>
      <c r="L910" s="17">
        <f>IF($B910="","",IFERROR(INDEX('製品一覧'!$C$5:$C$54,MATCH($B910,'製品一覧'!$A$5:$A$54,0)),""))</f>
        <v/>
      </c>
      <c r="M910" s="18">
        <f>IF(AND(ISNUMBER($E910),ISNUMBER($L910),$L910&gt;0),IF(DAY($E910)&gt;DAY(DATE(YEAR($E910),MONTH($E910)+$L910+1,0)),DATE(YEAR($E910),MONTH($E910)+$L910+1,0),DATE(YEAR($E910),MONTH($E910)+$L910,DAY($E910))-1),"")</f>
        <v/>
      </c>
      <c r="N910" s="6">
        <f>IF($B910&amp;$D910&amp;$E910="","",IF($M910="","入力不足",IF($M910&gt;=TODAY(),"期間内の目安","期限切れの目安")))</f>
        <v/>
      </c>
      <c r="O910" s="6">
        <f>IF($D910="","",IF(SUMPRODUCT(--($D$5:$D$1004=$D910))&gt;1,"重複あり",""))</f>
        <v/>
      </c>
      <c r="P910" s="12"/>
    </row>
    <row r="911" spans="1:16">
      <c r="A911" s="15"/>
      <c r="B911" s="11"/>
      <c r="C911" s="16">
        <f>IF($B911="","",IFERROR(INDEX('製品一覧'!$B$5:$B$54,MATCH($B911,'製品一覧'!$A$5:$A$54,0)),"型番が未登録"))</f>
        <v/>
      </c>
      <c r="D911" s="11"/>
      <c r="E911" s="15"/>
      <c r="F911" s="12"/>
      <c r="G911" s="12"/>
      <c r="H911" s="12"/>
      <c r="I911" s="11"/>
      <c r="J911" s="12"/>
      <c r="K911" s="12"/>
      <c r="L911" s="17">
        <f>IF($B911="","",IFERROR(INDEX('製品一覧'!$C$5:$C$54,MATCH($B911,'製品一覧'!$A$5:$A$54,0)),""))</f>
        <v/>
      </c>
      <c r="M911" s="18">
        <f>IF(AND(ISNUMBER($E911),ISNUMBER($L911),$L911&gt;0),IF(DAY($E911)&gt;DAY(DATE(YEAR($E911),MONTH($E911)+$L911+1,0)),DATE(YEAR($E911),MONTH($E911)+$L911+1,0),DATE(YEAR($E911),MONTH($E911)+$L911,DAY($E911))-1),"")</f>
        <v/>
      </c>
      <c r="N911" s="6">
        <f>IF($B911&amp;$D911&amp;$E911="","",IF($M911="","入力不足",IF($M911&gt;=TODAY(),"期間内の目安","期限切れの目安")))</f>
        <v/>
      </c>
      <c r="O911" s="6">
        <f>IF($D911="","",IF(SUMPRODUCT(--($D$5:$D$1004=$D911))&gt;1,"重複あり",""))</f>
        <v/>
      </c>
      <c r="P911" s="12"/>
    </row>
    <row r="912" spans="1:16">
      <c r="A912" s="15"/>
      <c r="B912" s="11"/>
      <c r="C912" s="16">
        <f>IF($B912="","",IFERROR(INDEX('製品一覧'!$B$5:$B$54,MATCH($B912,'製品一覧'!$A$5:$A$54,0)),"型番が未登録"))</f>
        <v/>
      </c>
      <c r="D912" s="11"/>
      <c r="E912" s="15"/>
      <c r="F912" s="12"/>
      <c r="G912" s="12"/>
      <c r="H912" s="12"/>
      <c r="I912" s="11"/>
      <c r="J912" s="12"/>
      <c r="K912" s="12"/>
      <c r="L912" s="17">
        <f>IF($B912="","",IFERROR(INDEX('製品一覧'!$C$5:$C$54,MATCH($B912,'製品一覧'!$A$5:$A$54,0)),""))</f>
        <v/>
      </c>
      <c r="M912" s="18">
        <f>IF(AND(ISNUMBER($E912),ISNUMBER($L912),$L912&gt;0),IF(DAY($E912)&gt;DAY(DATE(YEAR($E912),MONTH($E912)+$L912+1,0)),DATE(YEAR($E912),MONTH($E912)+$L912+1,0),DATE(YEAR($E912),MONTH($E912)+$L912,DAY($E912))-1),"")</f>
        <v/>
      </c>
      <c r="N912" s="6">
        <f>IF($B912&amp;$D912&amp;$E912="","",IF($M912="","入力不足",IF($M912&gt;=TODAY(),"期間内の目安","期限切れの目安")))</f>
        <v/>
      </c>
      <c r="O912" s="6">
        <f>IF($D912="","",IF(SUMPRODUCT(--($D$5:$D$1004=$D912))&gt;1,"重複あり",""))</f>
        <v/>
      </c>
      <c r="P912" s="12"/>
    </row>
    <row r="913" spans="1:16">
      <c r="A913" s="15"/>
      <c r="B913" s="11"/>
      <c r="C913" s="16">
        <f>IF($B913="","",IFERROR(INDEX('製品一覧'!$B$5:$B$54,MATCH($B913,'製品一覧'!$A$5:$A$54,0)),"型番が未登録"))</f>
        <v/>
      </c>
      <c r="D913" s="11"/>
      <c r="E913" s="15"/>
      <c r="F913" s="12"/>
      <c r="G913" s="12"/>
      <c r="H913" s="12"/>
      <c r="I913" s="11"/>
      <c r="J913" s="12"/>
      <c r="K913" s="12"/>
      <c r="L913" s="17">
        <f>IF($B913="","",IFERROR(INDEX('製品一覧'!$C$5:$C$54,MATCH($B913,'製品一覧'!$A$5:$A$54,0)),""))</f>
        <v/>
      </c>
      <c r="M913" s="18">
        <f>IF(AND(ISNUMBER($E913),ISNUMBER($L913),$L913&gt;0),IF(DAY($E913)&gt;DAY(DATE(YEAR($E913),MONTH($E913)+$L913+1,0)),DATE(YEAR($E913),MONTH($E913)+$L913+1,0),DATE(YEAR($E913),MONTH($E913)+$L913,DAY($E913))-1),"")</f>
        <v/>
      </c>
      <c r="N913" s="6">
        <f>IF($B913&amp;$D913&amp;$E913="","",IF($M913="","入力不足",IF($M913&gt;=TODAY(),"期間内の目安","期限切れの目安")))</f>
        <v/>
      </c>
      <c r="O913" s="6">
        <f>IF($D913="","",IF(SUMPRODUCT(--($D$5:$D$1004=$D913))&gt;1,"重複あり",""))</f>
        <v/>
      </c>
      <c r="P913" s="12"/>
    </row>
    <row r="914" spans="1:16">
      <c r="A914" s="15"/>
      <c r="B914" s="11"/>
      <c r="C914" s="16">
        <f>IF($B914="","",IFERROR(INDEX('製品一覧'!$B$5:$B$54,MATCH($B914,'製品一覧'!$A$5:$A$54,0)),"型番が未登録"))</f>
        <v/>
      </c>
      <c r="D914" s="11"/>
      <c r="E914" s="15"/>
      <c r="F914" s="12"/>
      <c r="G914" s="12"/>
      <c r="H914" s="12"/>
      <c r="I914" s="11"/>
      <c r="J914" s="12"/>
      <c r="K914" s="12"/>
      <c r="L914" s="17">
        <f>IF($B914="","",IFERROR(INDEX('製品一覧'!$C$5:$C$54,MATCH($B914,'製品一覧'!$A$5:$A$54,0)),""))</f>
        <v/>
      </c>
      <c r="M914" s="18">
        <f>IF(AND(ISNUMBER($E914),ISNUMBER($L914),$L914&gt;0),IF(DAY($E914)&gt;DAY(DATE(YEAR($E914),MONTH($E914)+$L914+1,0)),DATE(YEAR($E914),MONTH($E914)+$L914+1,0),DATE(YEAR($E914),MONTH($E914)+$L914,DAY($E914))-1),"")</f>
        <v/>
      </c>
      <c r="N914" s="6">
        <f>IF($B914&amp;$D914&amp;$E914="","",IF($M914="","入力不足",IF($M914&gt;=TODAY(),"期間内の目安","期限切れの目安")))</f>
        <v/>
      </c>
      <c r="O914" s="6">
        <f>IF($D914="","",IF(SUMPRODUCT(--($D$5:$D$1004=$D914))&gt;1,"重複あり",""))</f>
        <v/>
      </c>
      <c r="P914" s="12"/>
    </row>
    <row r="915" spans="1:16">
      <c r="A915" s="15"/>
      <c r="B915" s="11"/>
      <c r="C915" s="16">
        <f>IF($B915="","",IFERROR(INDEX('製品一覧'!$B$5:$B$54,MATCH($B915,'製品一覧'!$A$5:$A$54,0)),"型番が未登録"))</f>
        <v/>
      </c>
      <c r="D915" s="11"/>
      <c r="E915" s="15"/>
      <c r="F915" s="12"/>
      <c r="G915" s="12"/>
      <c r="H915" s="12"/>
      <c r="I915" s="11"/>
      <c r="J915" s="12"/>
      <c r="K915" s="12"/>
      <c r="L915" s="17">
        <f>IF($B915="","",IFERROR(INDEX('製品一覧'!$C$5:$C$54,MATCH($B915,'製品一覧'!$A$5:$A$54,0)),""))</f>
        <v/>
      </c>
      <c r="M915" s="18">
        <f>IF(AND(ISNUMBER($E915),ISNUMBER($L915),$L915&gt;0),IF(DAY($E915)&gt;DAY(DATE(YEAR($E915),MONTH($E915)+$L915+1,0)),DATE(YEAR($E915),MONTH($E915)+$L915+1,0),DATE(YEAR($E915),MONTH($E915)+$L915,DAY($E915))-1),"")</f>
        <v/>
      </c>
      <c r="N915" s="6">
        <f>IF($B915&amp;$D915&amp;$E915="","",IF($M915="","入力不足",IF($M915&gt;=TODAY(),"期間内の目安","期限切れの目安")))</f>
        <v/>
      </c>
      <c r="O915" s="6">
        <f>IF($D915="","",IF(SUMPRODUCT(--($D$5:$D$1004=$D915))&gt;1,"重複あり",""))</f>
        <v/>
      </c>
      <c r="P915" s="12"/>
    </row>
    <row r="916" spans="1:16">
      <c r="A916" s="15"/>
      <c r="B916" s="11"/>
      <c r="C916" s="16">
        <f>IF($B916="","",IFERROR(INDEX('製品一覧'!$B$5:$B$54,MATCH($B916,'製品一覧'!$A$5:$A$54,0)),"型番が未登録"))</f>
        <v/>
      </c>
      <c r="D916" s="11"/>
      <c r="E916" s="15"/>
      <c r="F916" s="12"/>
      <c r="G916" s="12"/>
      <c r="H916" s="12"/>
      <c r="I916" s="11"/>
      <c r="J916" s="12"/>
      <c r="K916" s="12"/>
      <c r="L916" s="17">
        <f>IF($B916="","",IFERROR(INDEX('製品一覧'!$C$5:$C$54,MATCH($B916,'製品一覧'!$A$5:$A$54,0)),""))</f>
        <v/>
      </c>
      <c r="M916" s="18">
        <f>IF(AND(ISNUMBER($E916),ISNUMBER($L916),$L916&gt;0),IF(DAY($E916)&gt;DAY(DATE(YEAR($E916),MONTH($E916)+$L916+1,0)),DATE(YEAR($E916),MONTH($E916)+$L916+1,0),DATE(YEAR($E916),MONTH($E916)+$L916,DAY($E916))-1),"")</f>
        <v/>
      </c>
      <c r="N916" s="6">
        <f>IF($B916&amp;$D916&amp;$E916="","",IF($M916="","入力不足",IF($M916&gt;=TODAY(),"期間内の目安","期限切れの目安")))</f>
        <v/>
      </c>
      <c r="O916" s="6">
        <f>IF($D916="","",IF(SUMPRODUCT(--($D$5:$D$1004=$D916))&gt;1,"重複あり",""))</f>
        <v/>
      </c>
      <c r="P916" s="12"/>
    </row>
    <row r="917" spans="1:16">
      <c r="A917" s="15"/>
      <c r="B917" s="11"/>
      <c r="C917" s="16">
        <f>IF($B917="","",IFERROR(INDEX('製品一覧'!$B$5:$B$54,MATCH($B917,'製品一覧'!$A$5:$A$54,0)),"型番が未登録"))</f>
        <v/>
      </c>
      <c r="D917" s="11"/>
      <c r="E917" s="15"/>
      <c r="F917" s="12"/>
      <c r="G917" s="12"/>
      <c r="H917" s="12"/>
      <c r="I917" s="11"/>
      <c r="J917" s="12"/>
      <c r="K917" s="12"/>
      <c r="L917" s="17">
        <f>IF($B917="","",IFERROR(INDEX('製品一覧'!$C$5:$C$54,MATCH($B917,'製品一覧'!$A$5:$A$54,0)),""))</f>
        <v/>
      </c>
      <c r="M917" s="18">
        <f>IF(AND(ISNUMBER($E917),ISNUMBER($L917),$L917&gt;0),IF(DAY($E917)&gt;DAY(DATE(YEAR($E917),MONTH($E917)+$L917+1,0)),DATE(YEAR($E917),MONTH($E917)+$L917+1,0),DATE(YEAR($E917),MONTH($E917)+$L917,DAY($E917))-1),"")</f>
        <v/>
      </c>
      <c r="N917" s="6">
        <f>IF($B917&amp;$D917&amp;$E917="","",IF($M917="","入力不足",IF($M917&gt;=TODAY(),"期間内の目安","期限切れの目安")))</f>
        <v/>
      </c>
      <c r="O917" s="6">
        <f>IF($D917="","",IF(SUMPRODUCT(--($D$5:$D$1004=$D917))&gt;1,"重複あり",""))</f>
        <v/>
      </c>
      <c r="P917" s="12"/>
    </row>
    <row r="918" spans="1:16">
      <c r="A918" s="15"/>
      <c r="B918" s="11"/>
      <c r="C918" s="16">
        <f>IF($B918="","",IFERROR(INDEX('製品一覧'!$B$5:$B$54,MATCH($B918,'製品一覧'!$A$5:$A$54,0)),"型番が未登録"))</f>
        <v/>
      </c>
      <c r="D918" s="11"/>
      <c r="E918" s="15"/>
      <c r="F918" s="12"/>
      <c r="G918" s="12"/>
      <c r="H918" s="12"/>
      <c r="I918" s="11"/>
      <c r="J918" s="12"/>
      <c r="K918" s="12"/>
      <c r="L918" s="17">
        <f>IF($B918="","",IFERROR(INDEX('製品一覧'!$C$5:$C$54,MATCH($B918,'製品一覧'!$A$5:$A$54,0)),""))</f>
        <v/>
      </c>
      <c r="M918" s="18">
        <f>IF(AND(ISNUMBER($E918),ISNUMBER($L918),$L918&gt;0),IF(DAY($E918)&gt;DAY(DATE(YEAR($E918),MONTH($E918)+$L918+1,0)),DATE(YEAR($E918),MONTH($E918)+$L918+1,0),DATE(YEAR($E918),MONTH($E918)+$L918,DAY($E918))-1),"")</f>
        <v/>
      </c>
      <c r="N918" s="6">
        <f>IF($B918&amp;$D918&amp;$E918="","",IF($M918="","入力不足",IF($M918&gt;=TODAY(),"期間内の目安","期限切れの目安")))</f>
        <v/>
      </c>
      <c r="O918" s="6">
        <f>IF($D918="","",IF(SUMPRODUCT(--($D$5:$D$1004=$D918))&gt;1,"重複あり",""))</f>
        <v/>
      </c>
      <c r="P918" s="12"/>
    </row>
    <row r="919" spans="1:16">
      <c r="A919" s="15"/>
      <c r="B919" s="11"/>
      <c r="C919" s="16">
        <f>IF($B919="","",IFERROR(INDEX('製品一覧'!$B$5:$B$54,MATCH($B919,'製品一覧'!$A$5:$A$54,0)),"型番が未登録"))</f>
        <v/>
      </c>
      <c r="D919" s="11"/>
      <c r="E919" s="15"/>
      <c r="F919" s="12"/>
      <c r="G919" s="12"/>
      <c r="H919" s="12"/>
      <c r="I919" s="11"/>
      <c r="J919" s="12"/>
      <c r="K919" s="12"/>
      <c r="L919" s="17">
        <f>IF($B919="","",IFERROR(INDEX('製品一覧'!$C$5:$C$54,MATCH($B919,'製品一覧'!$A$5:$A$54,0)),""))</f>
        <v/>
      </c>
      <c r="M919" s="18">
        <f>IF(AND(ISNUMBER($E919),ISNUMBER($L919),$L919&gt;0),IF(DAY($E919)&gt;DAY(DATE(YEAR($E919),MONTH($E919)+$L919+1,0)),DATE(YEAR($E919),MONTH($E919)+$L919+1,0),DATE(YEAR($E919),MONTH($E919)+$L919,DAY($E919))-1),"")</f>
        <v/>
      </c>
      <c r="N919" s="6">
        <f>IF($B919&amp;$D919&amp;$E919="","",IF($M919="","入力不足",IF($M919&gt;=TODAY(),"期間内の目安","期限切れの目安")))</f>
        <v/>
      </c>
      <c r="O919" s="6">
        <f>IF($D919="","",IF(SUMPRODUCT(--($D$5:$D$1004=$D919))&gt;1,"重複あり",""))</f>
        <v/>
      </c>
      <c r="P919" s="12"/>
    </row>
    <row r="920" spans="1:16">
      <c r="A920" s="15"/>
      <c r="B920" s="11"/>
      <c r="C920" s="16">
        <f>IF($B920="","",IFERROR(INDEX('製品一覧'!$B$5:$B$54,MATCH($B920,'製品一覧'!$A$5:$A$54,0)),"型番が未登録"))</f>
        <v/>
      </c>
      <c r="D920" s="11"/>
      <c r="E920" s="15"/>
      <c r="F920" s="12"/>
      <c r="G920" s="12"/>
      <c r="H920" s="12"/>
      <c r="I920" s="11"/>
      <c r="J920" s="12"/>
      <c r="K920" s="12"/>
      <c r="L920" s="17">
        <f>IF($B920="","",IFERROR(INDEX('製品一覧'!$C$5:$C$54,MATCH($B920,'製品一覧'!$A$5:$A$54,0)),""))</f>
        <v/>
      </c>
      <c r="M920" s="18">
        <f>IF(AND(ISNUMBER($E920),ISNUMBER($L920),$L920&gt;0),IF(DAY($E920)&gt;DAY(DATE(YEAR($E920),MONTH($E920)+$L920+1,0)),DATE(YEAR($E920),MONTH($E920)+$L920+1,0),DATE(YEAR($E920),MONTH($E920)+$L920,DAY($E920))-1),"")</f>
        <v/>
      </c>
      <c r="N920" s="6">
        <f>IF($B920&amp;$D920&amp;$E920="","",IF($M920="","入力不足",IF($M920&gt;=TODAY(),"期間内の目安","期限切れの目安")))</f>
        <v/>
      </c>
      <c r="O920" s="6">
        <f>IF($D920="","",IF(SUMPRODUCT(--($D$5:$D$1004=$D920))&gt;1,"重複あり",""))</f>
        <v/>
      </c>
      <c r="P920" s="12"/>
    </row>
    <row r="921" spans="1:16">
      <c r="A921" s="15"/>
      <c r="B921" s="11"/>
      <c r="C921" s="16">
        <f>IF($B921="","",IFERROR(INDEX('製品一覧'!$B$5:$B$54,MATCH($B921,'製品一覧'!$A$5:$A$54,0)),"型番が未登録"))</f>
        <v/>
      </c>
      <c r="D921" s="11"/>
      <c r="E921" s="15"/>
      <c r="F921" s="12"/>
      <c r="G921" s="12"/>
      <c r="H921" s="12"/>
      <c r="I921" s="11"/>
      <c r="J921" s="12"/>
      <c r="K921" s="12"/>
      <c r="L921" s="17">
        <f>IF($B921="","",IFERROR(INDEX('製品一覧'!$C$5:$C$54,MATCH($B921,'製品一覧'!$A$5:$A$54,0)),""))</f>
        <v/>
      </c>
      <c r="M921" s="18">
        <f>IF(AND(ISNUMBER($E921),ISNUMBER($L921),$L921&gt;0),IF(DAY($E921)&gt;DAY(DATE(YEAR($E921),MONTH($E921)+$L921+1,0)),DATE(YEAR($E921),MONTH($E921)+$L921+1,0),DATE(YEAR($E921),MONTH($E921)+$L921,DAY($E921))-1),"")</f>
        <v/>
      </c>
      <c r="N921" s="6">
        <f>IF($B921&amp;$D921&amp;$E921="","",IF($M921="","入力不足",IF($M921&gt;=TODAY(),"期間内の目安","期限切れの目安")))</f>
        <v/>
      </c>
      <c r="O921" s="6">
        <f>IF($D921="","",IF(SUMPRODUCT(--($D$5:$D$1004=$D921))&gt;1,"重複あり",""))</f>
        <v/>
      </c>
      <c r="P921" s="12"/>
    </row>
    <row r="922" spans="1:16">
      <c r="A922" s="15"/>
      <c r="B922" s="11"/>
      <c r="C922" s="16">
        <f>IF($B922="","",IFERROR(INDEX('製品一覧'!$B$5:$B$54,MATCH($B922,'製品一覧'!$A$5:$A$54,0)),"型番が未登録"))</f>
        <v/>
      </c>
      <c r="D922" s="11"/>
      <c r="E922" s="15"/>
      <c r="F922" s="12"/>
      <c r="G922" s="12"/>
      <c r="H922" s="12"/>
      <c r="I922" s="11"/>
      <c r="J922" s="12"/>
      <c r="K922" s="12"/>
      <c r="L922" s="17">
        <f>IF($B922="","",IFERROR(INDEX('製品一覧'!$C$5:$C$54,MATCH($B922,'製品一覧'!$A$5:$A$54,0)),""))</f>
        <v/>
      </c>
      <c r="M922" s="18">
        <f>IF(AND(ISNUMBER($E922),ISNUMBER($L922),$L922&gt;0),IF(DAY($E922)&gt;DAY(DATE(YEAR($E922),MONTH($E922)+$L922+1,0)),DATE(YEAR($E922),MONTH($E922)+$L922+1,0),DATE(YEAR($E922),MONTH($E922)+$L922,DAY($E922))-1),"")</f>
        <v/>
      </c>
      <c r="N922" s="6">
        <f>IF($B922&amp;$D922&amp;$E922="","",IF($M922="","入力不足",IF($M922&gt;=TODAY(),"期間内の目安","期限切れの目安")))</f>
        <v/>
      </c>
      <c r="O922" s="6">
        <f>IF($D922="","",IF(SUMPRODUCT(--($D$5:$D$1004=$D922))&gt;1,"重複あり",""))</f>
        <v/>
      </c>
      <c r="P922" s="12"/>
    </row>
    <row r="923" spans="1:16">
      <c r="A923" s="15"/>
      <c r="B923" s="11"/>
      <c r="C923" s="16">
        <f>IF($B923="","",IFERROR(INDEX('製品一覧'!$B$5:$B$54,MATCH($B923,'製品一覧'!$A$5:$A$54,0)),"型番が未登録"))</f>
        <v/>
      </c>
      <c r="D923" s="11"/>
      <c r="E923" s="15"/>
      <c r="F923" s="12"/>
      <c r="G923" s="12"/>
      <c r="H923" s="12"/>
      <c r="I923" s="11"/>
      <c r="J923" s="12"/>
      <c r="K923" s="12"/>
      <c r="L923" s="17">
        <f>IF($B923="","",IFERROR(INDEX('製品一覧'!$C$5:$C$54,MATCH($B923,'製品一覧'!$A$5:$A$54,0)),""))</f>
        <v/>
      </c>
      <c r="M923" s="18">
        <f>IF(AND(ISNUMBER($E923),ISNUMBER($L923),$L923&gt;0),IF(DAY($E923)&gt;DAY(DATE(YEAR($E923),MONTH($E923)+$L923+1,0)),DATE(YEAR($E923),MONTH($E923)+$L923+1,0),DATE(YEAR($E923),MONTH($E923)+$L923,DAY($E923))-1),"")</f>
        <v/>
      </c>
      <c r="N923" s="6">
        <f>IF($B923&amp;$D923&amp;$E923="","",IF($M923="","入力不足",IF($M923&gt;=TODAY(),"期間内の目安","期限切れの目安")))</f>
        <v/>
      </c>
      <c r="O923" s="6">
        <f>IF($D923="","",IF(SUMPRODUCT(--($D$5:$D$1004=$D923))&gt;1,"重複あり",""))</f>
        <v/>
      </c>
      <c r="P923" s="12"/>
    </row>
    <row r="924" spans="1:16">
      <c r="A924" s="15"/>
      <c r="B924" s="11"/>
      <c r="C924" s="16">
        <f>IF($B924="","",IFERROR(INDEX('製品一覧'!$B$5:$B$54,MATCH($B924,'製品一覧'!$A$5:$A$54,0)),"型番が未登録"))</f>
        <v/>
      </c>
      <c r="D924" s="11"/>
      <c r="E924" s="15"/>
      <c r="F924" s="12"/>
      <c r="G924" s="12"/>
      <c r="H924" s="12"/>
      <c r="I924" s="11"/>
      <c r="J924" s="12"/>
      <c r="K924" s="12"/>
      <c r="L924" s="17">
        <f>IF($B924="","",IFERROR(INDEX('製品一覧'!$C$5:$C$54,MATCH($B924,'製品一覧'!$A$5:$A$54,0)),""))</f>
        <v/>
      </c>
      <c r="M924" s="18">
        <f>IF(AND(ISNUMBER($E924),ISNUMBER($L924),$L924&gt;0),IF(DAY($E924)&gt;DAY(DATE(YEAR($E924),MONTH($E924)+$L924+1,0)),DATE(YEAR($E924),MONTH($E924)+$L924+1,0),DATE(YEAR($E924),MONTH($E924)+$L924,DAY($E924))-1),"")</f>
        <v/>
      </c>
      <c r="N924" s="6">
        <f>IF($B924&amp;$D924&amp;$E924="","",IF($M924="","入力不足",IF($M924&gt;=TODAY(),"期間内の目安","期限切れの目安")))</f>
        <v/>
      </c>
      <c r="O924" s="6">
        <f>IF($D924="","",IF(SUMPRODUCT(--($D$5:$D$1004=$D924))&gt;1,"重複あり",""))</f>
        <v/>
      </c>
      <c r="P924" s="12"/>
    </row>
    <row r="925" spans="1:16">
      <c r="A925" s="15"/>
      <c r="B925" s="11"/>
      <c r="C925" s="16">
        <f>IF($B925="","",IFERROR(INDEX('製品一覧'!$B$5:$B$54,MATCH($B925,'製品一覧'!$A$5:$A$54,0)),"型番が未登録"))</f>
        <v/>
      </c>
      <c r="D925" s="11"/>
      <c r="E925" s="15"/>
      <c r="F925" s="12"/>
      <c r="G925" s="12"/>
      <c r="H925" s="12"/>
      <c r="I925" s="11"/>
      <c r="J925" s="12"/>
      <c r="K925" s="12"/>
      <c r="L925" s="17">
        <f>IF($B925="","",IFERROR(INDEX('製品一覧'!$C$5:$C$54,MATCH($B925,'製品一覧'!$A$5:$A$54,0)),""))</f>
        <v/>
      </c>
      <c r="M925" s="18">
        <f>IF(AND(ISNUMBER($E925),ISNUMBER($L925),$L925&gt;0),IF(DAY($E925)&gt;DAY(DATE(YEAR($E925),MONTH($E925)+$L925+1,0)),DATE(YEAR($E925),MONTH($E925)+$L925+1,0),DATE(YEAR($E925),MONTH($E925)+$L925,DAY($E925))-1),"")</f>
        <v/>
      </c>
      <c r="N925" s="6">
        <f>IF($B925&amp;$D925&amp;$E925="","",IF($M925="","入力不足",IF($M925&gt;=TODAY(),"期間内の目安","期限切れの目安")))</f>
        <v/>
      </c>
      <c r="O925" s="6">
        <f>IF($D925="","",IF(SUMPRODUCT(--($D$5:$D$1004=$D925))&gt;1,"重複あり",""))</f>
        <v/>
      </c>
      <c r="P925" s="12"/>
    </row>
    <row r="926" spans="1:16">
      <c r="A926" s="15"/>
      <c r="B926" s="11"/>
      <c r="C926" s="16">
        <f>IF($B926="","",IFERROR(INDEX('製品一覧'!$B$5:$B$54,MATCH($B926,'製品一覧'!$A$5:$A$54,0)),"型番が未登録"))</f>
        <v/>
      </c>
      <c r="D926" s="11"/>
      <c r="E926" s="15"/>
      <c r="F926" s="12"/>
      <c r="G926" s="12"/>
      <c r="H926" s="12"/>
      <c r="I926" s="11"/>
      <c r="J926" s="12"/>
      <c r="K926" s="12"/>
      <c r="L926" s="17">
        <f>IF($B926="","",IFERROR(INDEX('製品一覧'!$C$5:$C$54,MATCH($B926,'製品一覧'!$A$5:$A$54,0)),""))</f>
        <v/>
      </c>
      <c r="M926" s="18">
        <f>IF(AND(ISNUMBER($E926),ISNUMBER($L926),$L926&gt;0),IF(DAY($E926)&gt;DAY(DATE(YEAR($E926),MONTH($E926)+$L926+1,0)),DATE(YEAR($E926),MONTH($E926)+$L926+1,0),DATE(YEAR($E926),MONTH($E926)+$L926,DAY($E926))-1),"")</f>
        <v/>
      </c>
      <c r="N926" s="6">
        <f>IF($B926&amp;$D926&amp;$E926="","",IF($M926="","入力不足",IF($M926&gt;=TODAY(),"期間内の目安","期限切れの目安")))</f>
        <v/>
      </c>
      <c r="O926" s="6">
        <f>IF($D926="","",IF(SUMPRODUCT(--($D$5:$D$1004=$D926))&gt;1,"重複あり",""))</f>
        <v/>
      </c>
      <c r="P926" s="12"/>
    </row>
    <row r="927" spans="1:16">
      <c r="A927" s="15"/>
      <c r="B927" s="11"/>
      <c r="C927" s="16">
        <f>IF($B927="","",IFERROR(INDEX('製品一覧'!$B$5:$B$54,MATCH($B927,'製品一覧'!$A$5:$A$54,0)),"型番が未登録"))</f>
        <v/>
      </c>
      <c r="D927" s="11"/>
      <c r="E927" s="15"/>
      <c r="F927" s="12"/>
      <c r="G927" s="12"/>
      <c r="H927" s="12"/>
      <c r="I927" s="11"/>
      <c r="J927" s="12"/>
      <c r="K927" s="12"/>
      <c r="L927" s="17">
        <f>IF($B927="","",IFERROR(INDEX('製品一覧'!$C$5:$C$54,MATCH($B927,'製品一覧'!$A$5:$A$54,0)),""))</f>
        <v/>
      </c>
      <c r="M927" s="18">
        <f>IF(AND(ISNUMBER($E927),ISNUMBER($L927),$L927&gt;0),IF(DAY($E927)&gt;DAY(DATE(YEAR($E927),MONTH($E927)+$L927+1,0)),DATE(YEAR($E927),MONTH($E927)+$L927+1,0),DATE(YEAR($E927),MONTH($E927)+$L927,DAY($E927))-1),"")</f>
        <v/>
      </c>
      <c r="N927" s="6">
        <f>IF($B927&amp;$D927&amp;$E927="","",IF($M927="","入力不足",IF($M927&gt;=TODAY(),"期間内の目安","期限切れの目安")))</f>
        <v/>
      </c>
      <c r="O927" s="6">
        <f>IF($D927="","",IF(SUMPRODUCT(--($D$5:$D$1004=$D927))&gt;1,"重複あり",""))</f>
        <v/>
      </c>
      <c r="P927" s="12"/>
    </row>
    <row r="928" spans="1:16">
      <c r="A928" s="15"/>
      <c r="B928" s="11"/>
      <c r="C928" s="16">
        <f>IF($B928="","",IFERROR(INDEX('製品一覧'!$B$5:$B$54,MATCH($B928,'製品一覧'!$A$5:$A$54,0)),"型番が未登録"))</f>
        <v/>
      </c>
      <c r="D928" s="11"/>
      <c r="E928" s="15"/>
      <c r="F928" s="12"/>
      <c r="G928" s="12"/>
      <c r="H928" s="12"/>
      <c r="I928" s="11"/>
      <c r="J928" s="12"/>
      <c r="K928" s="12"/>
      <c r="L928" s="17">
        <f>IF($B928="","",IFERROR(INDEX('製品一覧'!$C$5:$C$54,MATCH($B928,'製品一覧'!$A$5:$A$54,0)),""))</f>
        <v/>
      </c>
      <c r="M928" s="18">
        <f>IF(AND(ISNUMBER($E928),ISNUMBER($L928),$L928&gt;0),IF(DAY($E928)&gt;DAY(DATE(YEAR($E928),MONTH($E928)+$L928+1,0)),DATE(YEAR($E928),MONTH($E928)+$L928+1,0),DATE(YEAR($E928),MONTH($E928)+$L928,DAY($E928))-1),"")</f>
        <v/>
      </c>
      <c r="N928" s="6">
        <f>IF($B928&amp;$D928&amp;$E928="","",IF($M928="","入力不足",IF($M928&gt;=TODAY(),"期間内の目安","期限切れの目安")))</f>
        <v/>
      </c>
      <c r="O928" s="6">
        <f>IF($D928="","",IF(SUMPRODUCT(--($D$5:$D$1004=$D928))&gt;1,"重複あり",""))</f>
        <v/>
      </c>
      <c r="P928" s="12"/>
    </row>
    <row r="929" spans="1:16">
      <c r="A929" s="15"/>
      <c r="B929" s="11"/>
      <c r="C929" s="16">
        <f>IF($B929="","",IFERROR(INDEX('製品一覧'!$B$5:$B$54,MATCH($B929,'製品一覧'!$A$5:$A$54,0)),"型番が未登録"))</f>
        <v/>
      </c>
      <c r="D929" s="11"/>
      <c r="E929" s="15"/>
      <c r="F929" s="12"/>
      <c r="G929" s="12"/>
      <c r="H929" s="12"/>
      <c r="I929" s="11"/>
      <c r="J929" s="12"/>
      <c r="K929" s="12"/>
      <c r="L929" s="17">
        <f>IF($B929="","",IFERROR(INDEX('製品一覧'!$C$5:$C$54,MATCH($B929,'製品一覧'!$A$5:$A$54,0)),""))</f>
        <v/>
      </c>
      <c r="M929" s="18">
        <f>IF(AND(ISNUMBER($E929),ISNUMBER($L929),$L929&gt;0),IF(DAY($E929)&gt;DAY(DATE(YEAR($E929),MONTH($E929)+$L929+1,0)),DATE(YEAR($E929),MONTH($E929)+$L929+1,0),DATE(YEAR($E929),MONTH($E929)+$L929,DAY($E929))-1),"")</f>
        <v/>
      </c>
      <c r="N929" s="6">
        <f>IF($B929&amp;$D929&amp;$E929="","",IF($M929="","入力不足",IF($M929&gt;=TODAY(),"期間内の目安","期限切れの目安")))</f>
        <v/>
      </c>
      <c r="O929" s="6">
        <f>IF($D929="","",IF(SUMPRODUCT(--($D$5:$D$1004=$D929))&gt;1,"重複あり",""))</f>
        <v/>
      </c>
      <c r="P929" s="12"/>
    </row>
    <row r="930" spans="1:16">
      <c r="A930" s="15"/>
      <c r="B930" s="11"/>
      <c r="C930" s="16">
        <f>IF($B930="","",IFERROR(INDEX('製品一覧'!$B$5:$B$54,MATCH($B930,'製品一覧'!$A$5:$A$54,0)),"型番が未登録"))</f>
        <v/>
      </c>
      <c r="D930" s="11"/>
      <c r="E930" s="15"/>
      <c r="F930" s="12"/>
      <c r="G930" s="12"/>
      <c r="H930" s="12"/>
      <c r="I930" s="11"/>
      <c r="J930" s="12"/>
      <c r="K930" s="12"/>
      <c r="L930" s="17">
        <f>IF($B930="","",IFERROR(INDEX('製品一覧'!$C$5:$C$54,MATCH($B930,'製品一覧'!$A$5:$A$54,0)),""))</f>
        <v/>
      </c>
      <c r="M930" s="18">
        <f>IF(AND(ISNUMBER($E930),ISNUMBER($L930),$L930&gt;0),IF(DAY($E930)&gt;DAY(DATE(YEAR($E930),MONTH($E930)+$L930+1,0)),DATE(YEAR($E930),MONTH($E930)+$L930+1,0),DATE(YEAR($E930),MONTH($E930)+$L930,DAY($E930))-1),"")</f>
        <v/>
      </c>
      <c r="N930" s="6">
        <f>IF($B930&amp;$D930&amp;$E930="","",IF($M930="","入力不足",IF($M930&gt;=TODAY(),"期間内の目安","期限切れの目安")))</f>
        <v/>
      </c>
      <c r="O930" s="6">
        <f>IF($D930="","",IF(SUMPRODUCT(--($D$5:$D$1004=$D930))&gt;1,"重複あり",""))</f>
        <v/>
      </c>
      <c r="P930" s="12"/>
    </row>
    <row r="931" spans="1:16">
      <c r="A931" s="15"/>
      <c r="B931" s="11"/>
      <c r="C931" s="16">
        <f>IF($B931="","",IFERROR(INDEX('製品一覧'!$B$5:$B$54,MATCH($B931,'製品一覧'!$A$5:$A$54,0)),"型番が未登録"))</f>
        <v/>
      </c>
      <c r="D931" s="11"/>
      <c r="E931" s="15"/>
      <c r="F931" s="12"/>
      <c r="G931" s="12"/>
      <c r="H931" s="12"/>
      <c r="I931" s="11"/>
      <c r="J931" s="12"/>
      <c r="K931" s="12"/>
      <c r="L931" s="17">
        <f>IF($B931="","",IFERROR(INDEX('製品一覧'!$C$5:$C$54,MATCH($B931,'製品一覧'!$A$5:$A$54,0)),""))</f>
        <v/>
      </c>
      <c r="M931" s="18">
        <f>IF(AND(ISNUMBER($E931),ISNUMBER($L931),$L931&gt;0),IF(DAY($E931)&gt;DAY(DATE(YEAR($E931),MONTH($E931)+$L931+1,0)),DATE(YEAR($E931),MONTH($E931)+$L931+1,0),DATE(YEAR($E931),MONTH($E931)+$L931,DAY($E931))-1),"")</f>
        <v/>
      </c>
      <c r="N931" s="6">
        <f>IF($B931&amp;$D931&amp;$E931="","",IF($M931="","入力不足",IF($M931&gt;=TODAY(),"期間内の目安","期限切れの目安")))</f>
        <v/>
      </c>
      <c r="O931" s="6">
        <f>IF($D931="","",IF(SUMPRODUCT(--($D$5:$D$1004=$D931))&gt;1,"重複あり",""))</f>
        <v/>
      </c>
      <c r="P931" s="12"/>
    </row>
    <row r="932" spans="1:16">
      <c r="A932" s="15"/>
      <c r="B932" s="11"/>
      <c r="C932" s="16">
        <f>IF($B932="","",IFERROR(INDEX('製品一覧'!$B$5:$B$54,MATCH($B932,'製品一覧'!$A$5:$A$54,0)),"型番が未登録"))</f>
        <v/>
      </c>
      <c r="D932" s="11"/>
      <c r="E932" s="15"/>
      <c r="F932" s="12"/>
      <c r="G932" s="12"/>
      <c r="H932" s="12"/>
      <c r="I932" s="11"/>
      <c r="J932" s="12"/>
      <c r="K932" s="12"/>
      <c r="L932" s="17">
        <f>IF($B932="","",IFERROR(INDEX('製品一覧'!$C$5:$C$54,MATCH($B932,'製品一覧'!$A$5:$A$54,0)),""))</f>
        <v/>
      </c>
      <c r="M932" s="18">
        <f>IF(AND(ISNUMBER($E932),ISNUMBER($L932),$L932&gt;0),IF(DAY($E932)&gt;DAY(DATE(YEAR($E932),MONTH($E932)+$L932+1,0)),DATE(YEAR($E932),MONTH($E932)+$L932+1,0),DATE(YEAR($E932),MONTH($E932)+$L932,DAY($E932))-1),"")</f>
        <v/>
      </c>
      <c r="N932" s="6">
        <f>IF($B932&amp;$D932&amp;$E932="","",IF($M932="","入力不足",IF($M932&gt;=TODAY(),"期間内の目安","期限切れの目安")))</f>
        <v/>
      </c>
      <c r="O932" s="6">
        <f>IF($D932="","",IF(SUMPRODUCT(--($D$5:$D$1004=$D932))&gt;1,"重複あり",""))</f>
        <v/>
      </c>
      <c r="P932" s="12"/>
    </row>
    <row r="933" spans="1:16">
      <c r="A933" s="15"/>
      <c r="B933" s="11"/>
      <c r="C933" s="16">
        <f>IF($B933="","",IFERROR(INDEX('製品一覧'!$B$5:$B$54,MATCH($B933,'製品一覧'!$A$5:$A$54,0)),"型番が未登録"))</f>
        <v/>
      </c>
      <c r="D933" s="11"/>
      <c r="E933" s="15"/>
      <c r="F933" s="12"/>
      <c r="G933" s="12"/>
      <c r="H933" s="12"/>
      <c r="I933" s="11"/>
      <c r="J933" s="12"/>
      <c r="K933" s="12"/>
      <c r="L933" s="17">
        <f>IF($B933="","",IFERROR(INDEX('製品一覧'!$C$5:$C$54,MATCH($B933,'製品一覧'!$A$5:$A$54,0)),""))</f>
        <v/>
      </c>
      <c r="M933" s="18">
        <f>IF(AND(ISNUMBER($E933),ISNUMBER($L933),$L933&gt;0),IF(DAY($E933)&gt;DAY(DATE(YEAR($E933),MONTH($E933)+$L933+1,0)),DATE(YEAR($E933),MONTH($E933)+$L933+1,0),DATE(YEAR($E933),MONTH($E933)+$L933,DAY($E933))-1),"")</f>
        <v/>
      </c>
      <c r="N933" s="6">
        <f>IF($B933&amp;$D933&amp;$E933="","",IF($M933="","入力不足",IF($M933&gt;=TODAY(),"期間内の目安","期限切れの目安")))</f>
        <v/>
      </c>
      <c r="O933" s="6">
        <f>IF($D933="","",IF(SUMPRODUCT(--($D$5:$D$1004=$D933))&gt;1,"重複あり",""))</f>
        <v/>
      </c>
      <c r="P933" s="12"/>
    </row>
    <row r="934" spans="1:16">
      <c r="A934" s="15"/>
      <c r="B934" s="11"/>
      <c r="C934" s="16">
        <f>IF($B934="","",IFERROR(INDEX('製品一覧'!$B$5:$B$54,MATCH($B934,'製品一覧'!$A$5:$A$54,0)),"型番が未登録"))</f>
        <v/>
      </c>
      <c r="D934" s="11"/>
      <c r="E934" s="15"/>
      <c r="F934" s="12"/>
      <c r="G934" s="12"/>
      <c r="H934" s="12"/>
      <c r="I934" s="11"/>
      <c r="J934" s="12"/>
      <c r="K934" s="12"/>
      <c r="L934" s="17">
        <f>IF($B934="","",IFERROR(INDEX('製品一覧'!$C$5:$C$54,MATCH($B934,'製品一覧'!$A$5:$A$54,0)),""))</f>
        <v/>
      </c>
      <c r="M934" s="18">
        <f>IF(AND(ISNUMBER($E934),ISNUMBER($L934),$L934&gt;0),IF(DAY($E934)&gt;DAY(DATE(YEAR($E934),MONTH($E934)+$L934+1,0)),DATE(YEAR($E934),MONTH($E934)+$L934+1,0),DATE(YEAR($E934),MONTH($E934)+$L934,DAY($E934))-1),"")</f>
        <v/>
      </c>
      <c r="N934" s="6">
        <f>IF($B934&amp;$D934&amp;$E934="","",IF($M934="","入力不足",IF($M934&gt;=TODAY(),"期間内の目安","期限切れの目安")))</f>
        <v/>
      </c>
      <c r="O934" s="6">
        <f>IF($D934="","",IF(SUMPRODUCT(--($D$5:$D$1004=$D934))&gt;1,"重複あり",""))</f>
        <v/>
      </c>
      <c r="P934" s="12"/>
    </row>
    <row r="935" spans="1:16">
      <c r="A935" s="15"/>
      <c r="B935" s="11"/>
      <c r="C935" s="16">
        <f>IF($B935="","",IFERROR(INDEX('製品一覧'!$B$5:$B$54,MATCH($B935,'製品一覧'!$A$5:$A$54,0)),"型番が未登録"))</f>
        <v/>
      </c>
      <c r="D935" s="11"/>
      <c r="E935" s="15"/>
      <c r="F935" s="12"/>
      <c r="G935" s="12"/>
      <c r="H935" s="12"/>
      <c r="I935" s="11"/>
      <c r="J935" s="12"/>
      <c r="K935" s="12"/>
      <c r="L935" s="17">
        <f>IF($B935="","",IFERROR(INDEX('製品一覧'!$C$5:$C$54,MATCH($B935,'製品一覧'!$A$5:$A$54,0)),""))</f>
        <v/>
      </c>
      <c r="M935" s="18">
        <f>IF(AND(ISNUMBER($E935),ISNUMBER($L935),$L935&gt;0),IF(DAY($E935)&gt;DAY(DATE(YEAR($E935),MONTH($E935)+$L935+1,0)),DATE(YEAR($E935),MONTH($E935)+$L935+1,0),DATE(YEAR($E935),MONTH($E935)+$L935,DAY($E935))-1),"")</f>
        <v/>
      </c>
      <c r="N935" s="6">
        <f>IF($B935&amp;$D935&amp;$E935="","",IF($M935="","入力不足",IF($M935&gt;=TODAY(),"期間内の目安","期限切れの目安")))</f>
        <v/>
      </c>
      <c r="O935" s="6">
        <f>IF($D935="","",IF(SUMPRODUCT(--($D$5:$D$1004=$D935))&gt;1,"重複あり",""))</f>
        <v/>
      </c>
      <c r="P935" s="12"/>
    </row>
    <row r="936" spans="1:16">
      <c r="A936" s="15"/>
      <c r="B936" s="11"/>
      <c r="C936" s="16">
        <f>IF($B936="","",IFERROR(INDEX('製品一覧'!$B$5:$B$54,MATCH($B936,'製品一覧'!$A$5:$A$54,0)),"型番が未登録"))</f>
        <v/>
      </c>
      <c r="D936" s="11"/>
      <c r="E936" s="15"/>
      <c r="F936" s="12"/>
      <c r="G936" s="12"/>
      <c r="H936" s="12"/>
      <c r="I936" s="11"/>
      <c r="J936" s="12"/>
      <c r="K936" s="12"/>
      <c r="L936" s="17">
        <f>IF($B936="","",IFERROR(INDEX('製品一覧'!$C$5:$C$54,MATCH($B936,'製品一覧'!$A$5:$A$54,0)),""))</f>
        <v/>
      </c>
      <c r="M936" s="18">
        <f>IF(AND(ISNUMBER($E936),ISNUMBER($L936),$L936&gt;0),IF(DAY($E936)&gt;DAY(DATE(YEAR($E936),MONTH($E936)+$L936+1,0)),DATE(YEAR($E936),MONTH($E936)+$L936+1,0),DATE(YEAR($E936),MONTH($E936)+$L936,DAY($E936))-1),"")</f>
        <v/>
      </c>
      <c r="N936" s="6">
        <f>IF($B936&amp;$D936&amp;$E936="","",IF($M936="","入力不足",IF($M936&gt;=TODAY(),"期間内の目安","期限切れの目安")))</f>
        <v/>
      </c>
      <c r="O936" s="6">
        <f>IF($D936="","",IF(SUMPRODUCT(--($D$5:$D$1004=$D936))&gt;1,"重複あり",""))</f>
        <v/>
      </c>
      <c r="P936" s="12"/>
    </row>
    <row r="937" spans="1:16">
      <c r="A937" s="15"/>
      <c r="B937" s="11"/>
      <c r="C937" s="16">
        <f>IF($B937="","",IFERROR(INDEX('製品一覧'!$B$5:$B$54,MATCH($B937,'製品一覧'!$A$5:$A$54,0)),"型番が未登録"))</f>
        <v/>
      </c>
      <c r="D937" s="11"/>
      <c r="E937" s="15"/>
      <c r="F937" s="12"/>
      <c r="G937" s="12"/>
      <c r="H937" s="12"/>
      <c r="I937" s="11"/>
      <c r="J937" s="12"/>
      <c r="K937" s="12"/>
      <c r="L937" s="17">
        <f>IF($B937="","",IFERROR(INDEX('製品一覧'!$C$5:$C$54,MATCH($B937,'製品一覧'!$A$5:$A$54,0)),""))</f>
        <v/>
      </c>
      <c r="M937" s="18">
        <f>IF(AND(ISNUMBER($E937),ISNUMBER($L937),$L937&gt;0),IF(DAY($E937)&gt;DAY(DATE(YEAR($E937),MONTH($E937)+$L937+1,0)),DATE(YEAR($E937),MONTH($E937)+$L937+1,0),DATE(YEAR($E937),MONTH($E937)+$L937,DAY($E937))-1),"")</f>
        <v/>
      </c>
      <c r="N937" s="6">
        <f>IF($B937&amp;$D937&amp;$E937="","",IF($M937="","入力不足",IF($M937&gt;=TODAY(),"期間内の目安","期限切れの目安")))</f>
        <v/>
      </c>
      <c r="O937" s="6">
        <f>IF($D937="","",IF(SUMPRODUCT(--($D$5:$D$1004=$D937))&gt;1,"重複あり",""))</f>
        <v/>
      </c>
      <c r="P937" s="12"/>
    </row>
    <row r="938" spans="1:16">
      <c r="A938" s="15"/>
      <c r="B938" s="11"/>
      <c r="C938" s="16">
        <f>IF($B938="","",IFERROR(INDEX('製品一覧'!$B$5:$B$54,MATCH($B938,'製品一覧'!$A$5:$A$54,0)),"型番が未登録"))</f>
        <v/>
      </c>
      <c r="D938" s="11"/>
      <c r="E938" s="15"/>
      <c r="F938" s="12"/>
      <c r="G938" s="12"/>
      <c r="H938" s="12"/>
      <c r="I938" s="11"/>
      <c r="J938" s="12"/>
      <c r="K938" s="12"/>
      <c r="L938" s="17">
        <f>IF($B938="","",IFERROR(INDEX('製品一覧'!$C$5:$C$54,MATCH($B938,'製品一覧'!$A$5:$A$54,0)),""))</f>
        <v/>
      </c>
      <c r="M938" s="18">
        <f>IF(AND(ISNUMBER($E938),ISNUMBER($L938),$L938&gt;0),IF(DAY($E938)&gt;DAY(DATE(YEAR($E938),MONTH($E938)+$L938+1,0)),DATE(YEAR($E938),MONTH($E938)+$L938+1,0),DATE(YEAR($E938),MONTH($E938)+$L938,DAY($E938))-1),"")</f>
        <v/>
      </c>
      <c r="N938" s="6">
        <f>IF($B938&amp;$D938&amp;$E938="","",IF($M938="","入力不足",IF($M938&gt;=TODAY(),"期間内の目安","期限切れの目安")))</f>
        <v/>
      </c>
      <c r="O938" s="6">
        <f>IF($D938="","",IF(SUMPRODUCT(--($D$5:$D$1004=$D938))&gt;1,"重複あり",""))</f>
        <v/>
      </c>
      <c r="P938" s="12"/>
    </row>
    <row r="939" spans="1:16">
      <c r="A939" s="15"/>
      <c r="B939" s="11"/>
      <c r="C939" s="16">
        <f>IF($B939="","",IFERROR(INDEX('製品一覧'!$B$5:$B$54,MATCH($B939,'製品一覧'!$A$5:$A$54,0)),"型番が未登録"))</f>
        <v/>
      </c>
      <c r="D939" s="11"/>
      <c r="E939" s="15"/>
      <c r="F939" s="12"/>
      <c r="G939" s="12"/>
      <c r="H939" s="12"/>
      <c r="I939" s="11"/>
      <c r="J939" s="12"/>
      <c r="K939" s="12"/>
      <c r="L939" s="17">
        <f>IF($B939="","",IFERROR(INDEX('製品一覧'!$C$5:$C$54,MATCH($B939,'製品一覧'!$A$5:$A$54,0)),""))</f>
        <v/>
      </c>
      <c r="M939" s="18">
        <f>IF(AND(ISNUMBER($E939),ISNUMBER($L939),$L939&gt;0),IF(DAY($E939)&gt;DAY(DATE(YEAR($E939),MONTH($E939)+$L939+1,0)),DATE(YEAR($E939),MONTH($E939)+$L939+1,0),DATE(YEAR($E939),MONTH($E939)+$L939,DAY($E939))-1),"")</f>
        <v/>
      </c>
      <c r="N939" s="6">
        <f>IF($B939&amp;$D939&amp;$E939="","",IF($M939="","入力不足",IF($M939&gt;=TODAY(),"期間内の目安","期限切れの目安")))</f>
        <v/>
      </c>
      <c r="O939" s="6">
        <f>IF($D939="","",IF(SUMPRODUCT(--($D$5:$D$1004=$D939))&gt;1,"重複あり",""))</f>
        <v/>
      </c>
      <c r="P939" s="12"/>
    </row>
    <row r="940" spans="1:16">
      <c r="A940" s="15"/>
      <c r="B940" s="11"/>
      <c r="C940" s="16">
        <f>IF($B940="","",IFERROR(INDEX('製品一覧'!$B$5:$B$54,MATCH($B940,'製品一覧'!$A$5:$A$54,0)),"型番が未登録"))</f>
        <v/>
      </c>
      <c r="D940" s="11"/>
      <c r="E940" s="15"/>
      <c r="F940" s="12"/>
      <c r="G940" s="12"/>
      <c r="H940" s="12"/>
      <c r="I940" s="11"/>
      <c r="J940" s="12"/>
      <c r="K940" s="12"/>
      <c r="L940" s="17">
        <f>IF($B940="","",IFERROR(INDEX('製品一覧'!$C$5:$C$54,MATCH($B940,'製品一覧'!$A$5:$A$54,0)),""))</f>
        <v/>
      </c>
      <c r="M940" s="18">
        <f>IF(AND(ISNUMBER($E940),ISNUMBER($L940),$L940&gt;0),IF(DAY($E940)&gt;DAY(DATE(YEAR($E940),MONTH($E940)+$L940+1,0)),DATE(YEAR($E940),MONTH($E940)+$L940+1,0),DATE(YEAR($E940),MONTH($E940)+$L940,DAY($E940))-1),"")</f>
        <v/>
      </c>
      <c r="N940" s="6">
        <f>IF($B940&amp;$D940&amp;$E940="","",IF($M940="","入力不足",IF($M940&gt;=TODAY(),"期間内の目安","期限切れの目安")))</f>
        <v/>
      </c>
      <c r="O940" s="6">
        <f>IF($D940="","",IF(SUMPRODUCT(--($D$5:$D$1004=$D940))&gt;1,"重複あり",""))</f>
        <v/>
      </c>
      <c r="P940" s="12"/>
    </row>
    <row r="941" spans="1:16">
      <c r="A941" s="15"/>
      <c r="B941" s="11"/>
      <c r="C941" s="16">
        <f>IF($B941="","",IFERROR(INDEX('製品一覧'!$B$5:$B$54,MATCH($B941,'製品一覧'!$A$5:$A$54,0)),"型番が未登録"))</f>
        <v/>
      </c>
      <c r="D941" s="11"/>
      <c r="E941" s="15"/>
      <c r="F941" s="12"/>
      <c r="G941" s="12"/>
      <c r="H941" s="12"/>
      <c r="I941" s="11"/>
      <c r="J941" s="12"/>
      <c r="K941" s="12"/>
      <c r="L941" s="17">
        <f>IF($B941="","",IFERROR(INDEX('製品一覧'!$C$5:$C$54,MATCH($B941,'製品一覧'!$A$5:$A$54,0)),""))</f>
        <v/>
      </c>
      <c r="M941" s="18">
        <f>IF(AND(ISNUMBER($E941),ISNUMBER($L941),$L941&gt;0),IF(DAY($E941)&gt;DAY(DATE(YEAR($E941),MONTH($E941)+$L941+1,0)),DATE(YEAR($E941),MONTH($E941)+$L941+1,0),DATE(YEAR($E941),MONTH($E941)+$L941,DAY($E941))-1),"")</f>
        <v/>
      </c>
      <c r="N941" s="6">
        <f>IF($B941&amp;$D941&amp;$E941="","",IF($M941="","入力不足",IF($M941&gt;=TODAY(),"期間内の目安","期限切れの目安")))</f>
        <v/>
      </c>
      <c r="O941" s="6">
        <f>IF($D941="","",IF(SUMPRODUCT(--($D$5:$D$1004=$D941))&gt;1,"重複あり",""))</f>
        <v/>
      </c>
      <c r="P941" s="12"/>
    </row>
    <row r="942" spans="1:16">
      <c r="A942" s="15"/>
      <c r="B942" s="11"/>
      <c r="C942" s="16">
        <f>IF($B942="","",IFERROR(INDEX('製品一覧'!$B$5:$B$54,MATCH($B942,'製品一覧'!$A$5:$A$54,0)),"型番が未登録"))</f>
        <v/>
      </c>
      <c r="D942" s="11"/>
      <c r="E942" s="15"/>
      <c r="F942" s="12"/>
      <c r="G942" s="12"/>
      <c r="H942" s="12"/>
      <c r="I942" s="11"/>
      <c r="J942" s="12"/>
      <c r="K942" s="12"/>
      <c r="L942" s="17">
        <f>IF($B942="","",IFERROR(INDEX('製品一覧'!$C$5:$C$54,MATCH($B942,'製品一覧'!$A$5:$A$54,0)),""))</f>
        <v/>
      </c>
      <c r="M942" s="18">
        <f>IF(AND(ISNUMBER($E942),ISNUMBER($L942),$L942&gt;0),IF(DAY($E942)&gt;DAY(DATE(YEAR($E942),MONTH($E942)+$L942+1,0)),DATE(YEAR($E942),MONTH($E942)+$L942+1,0),DATE(YEAR($E942),MONTH($E942)+$L942,DAY($E942))-1),"")</f>
        <v/>
      </c>
      <c r="N942" s="6">
        <f>IF($B942&amp;$D942&amp;$E942="","",IF($M942="","入力不足",IF($M942&gt;=TODAY(),"期間内の目安","期限切れの目安")))</f>
        <v/>
      </c>
      <c r="O942" s="6">
        <f>IF($D942="","",IF(SUMPRODUCT(--($D$5:$D$1004=$D942))&gt;1,"重複あり",""))</f>
        <v/>
      </c>
      <c r="P942" s="12"/>
    </row>
    <row r="943" spans="1:16">
      <c r="A943" s="15"/>
      <c r="B943" s="11"/>
      <c r="C943" s="16">
        <f>IF($B943="","",IFERROR(INDEX('製品一覧'!$B$5:$B$54,MATCH($B943,'製品一覧'!$A$5:$A$54,0)),"型番が未登録"))</f>
        <v/>
      </c>
      <c r="D943" s="11"/>
      <c r="E943" s="15"/>
      <c r="F943" s="12"/>
      <c r="G943" s="12"/>
      <c r="H943" s="12"/>
      <c r="I943" s="11"/>
      <c r="J943" s="12"/>
      <c r="K943" s="12"/>
      <c r="L943" s="17">
        <f>IF($B943="","",IFERROR(INDEX('製品一覧'!$C$5:$C$54,MATCH($B943,'製品一覧'!$A$5:$A$54,0)),""))</f>
        <v/>
      </c>
      <c r="M943" s="18">
        <f>IF(AND(ISNUMBER($E943),ISNUMBER($L943),$L943&gt;0),IF(DAY($E943)&gt;DAY(DATE(YEAR($E943),MONTH($E943)+$L943+1,0)),DATE(YEAR($E943),MONTH($E943)+$L943+1,0),DATE(YEAR($E943),MONTH($E943)+$L943,DAY($E943))-1),"")</f>
        <v/>
      </c>
      <c r="N943" s="6">
        <f>IF($B943&amp;$D943&amp;$E943="","",IF($M943="","入力不足",IF($M943&gt;=TODAY(),"期間内の目安","期限切れの目安")))</f>
        <v/>
      </c>
      <c r="O943" s="6">
        <f>IF($D943="","",IF(SUMPRODUCT(--($D$5:$D$1004=$D943))&gt;1,"重複あり",""))</f>
        <v/>
      </c>
      <c r="P943" s="12"/>
    </row>
    <row r="944" spans="1:16">
      <c r="A944" s="15"/>
      <c r="B944" s="11"/>
      <c r="C944" s="16">
        <f>IF($B944="","",IFERROR(INDEX('製品一覧'!$B$5:$B$54,MATCH($B944,'製品一覧'!$A$5:$A$54,0)),"型番が未登録"))</f>
        <v/>
      </c>
      <c r="D944" s="11"/>
      <c r="E944" s="15"/>
      <c r="F944" s="12"/>
      <c r="G944" s="12"/>
      <c r="H944" s="12"/>
      <c r="I944" s="11"/>
      <c r="J944" s="12"/>
      <c r="K944" s="12"/>
      <c r="L944" s="17">
        <f>IF($B944="","",IFERROR(INDEX('製品一覧'!$C$5:$C$54,MATCH($B944,'製品一覧'!$A$5:$A$54,0)),""))</f>
        <v/>
      </c>
      <c r="M944" s="18">
        <f>IF(AND(ISNUMBER($E944),ISNUMBER($L944),$L944&gt;0),IF(DAY($E944)&gt;DAY(DATE(YEAR($E944),MONTH($E944)+$L944+1,0)),DATE(YEAR($E944),MONTH($E944)+$L944+1,0),DATE(YEAR($E944),MONTH($E944)+$L944,DAY($E944))-1),"")</f>
        <v/>
      </c>
      <c r="N944" s="6">
        <f>IF($B944&amp;$D944&amp;$E944="","",IF($M944="","入力不足",IF($M944&gt;=TODAY(),"期間内の目安","期限切れの目安")))</f>
        <v/>
      </c>
      <c r="O944" s="6">
        <f>IF($D944="","",IF(SUMPRODUCT(--($D$5:$D$1004=$D944))&gt;1,"重複あり",""))</f>
        <v/>
      </c>
      <c r="P944" s="12"/>
    </row>
    <row r="945" spans="1:16">
      <c r="A945" s="15"/>
      <c r="B945" s="11"/>
      <c r="C945" s="16">
        <f>IF($B945="","",IFERROR(INDEX('製品一覧'!$B$5:$B$54,MATCH($B945,'製品一覧'!$A$5:$A$54,0)),"型番が未登録"))</f>
        <v/>
      </c>
      <c r="D945" s="11"/>
      <c r="E945" s="15"/>
      <c r="F945" s="12"/>
      <c r="G945" s="12"/>
      <c r="H945" s="12"/>
      <c r="I945" s="11"/>
      <c r="J945" s="12"/>
      <c r="K945" s="12"/>
      <c r="L945" s="17">
        <f>IF($B945="","",IFERROR(INDEX('製品一覧'!$C$5:$C$54,MATCH($B945,'製品一覧'!$A$5:$A$54,0)),""))</f>
        <v/>
      </c>
      <c r="M945" s="18">
        <f>IF(AND(ISNUMBER($E945),ISNUMBER($L945),$L945&gt;0),IF(DAY($E945)&gt;DAY(DATE(YEAR($E945),MONTH($E945)+$L945+1,0)),DATE(YEAR($E945),MONTH($E945)+$L945+1,0),DATE(YEAR($E945),MONTH($E945)+$L945,DAY($E945))-1),"")</f>
        <v/>
      </c>
      <c r="N945" s="6">
        <f>IF($B945&amp;$D945&amp;$E945="","",IF($M945="","入力不足",IF($M945&gt;=TODAY(),"期間内の目安","期限切れの目安")))</f>
        <v/>
      </c>
      <c r="O945" s="6">
        <f>IF($D945="","",IF(SUMPRODUCT(--($D$5:$D$1004=$D945))&gt;1,"重複あり",""))</f>
        <v/>
      </c>
      <c r="P945" s="12"/>
    </row>
    <row r="946" spans="1:16">
      <c r="A946" s="15"/>
      <c r="B946" s="11"/>
      <c r="C946" s="16">
        <f>IF($B946="","",IFERROR(INDEX('製品一覧'!$B$5:$B$54,MATCH($B946,'製品一覧'!$A$5:$A$54,0)),"型番が未登録"))</f>
        <v/>
      </c>
      <c r="D946" s="11"/>
      <c r="E946" s="15"/>
      <c r="F946" s="12"/>
      <c r="G946" s="12"/>
      <c r="H946" s="12"/>
      <c r="I946" s="11"/>
      <c r="J946" s="12"/>
      <c r="K946" s="12"/>
      <c r="L946" s="17">
        <f>IF($B946="","",IFERROR(INDEX('製品一覧'!$C$5:$C$54,MATCH($B946,'製品一覧'!$A$5:$A$54,0)),""))</f>
        <v/>
      </c>
      <c r="M946" s="18">
        <f>IF(AND(ISNUMBER($E946),ISNUMBER($L946),$L946&gt;0),IF(DAY($E946)&gt;DAY(DATE(YEAR($E946),MONTH($E946)+$L946+1,0)),DATE(YEAR($E946),MONTH($E946)+$L946+1,0),DATE(YEAR($E946),MONTH($E946)+$L946,DAY($E946))-1),"")</f>
        <v/>
      </c>
      <c r="N946" s="6">
        <f>IF($B946&amp;$D946&amp;$E946="","",IF($M946="","入力不足",IF($M946&gt;=TODAY(),"期間内の目安","期限切れの目安")))</f>
        <v/>
      </c>
      <c r="O946" s="6">
        <f>IF($D946="","",IF(SUMPRODUCT(--($D$5:$D$1004=$D946))&gt;1,"重複あり",""))</f>
        <v/>
      </c>
      <c r="P946" s="12"/>
    </row>
    <row r="947" spans="1:16">
      <c r="A947" s="15"/>
      <c r="B947" s="11"/>
      <c r="C947" s="16">
        <f>IF($B947="","",IFERROR(INDEX('製品一覧'!$B$5:$B$54,MATCH($B947,'製品一覧'!$A$5:$A$54,0)),"型番が未登録"))</f>
        <v/>
      </c>
      <c r="D947" s="11"/>
      <c r="E947" s="15"/>
      <c r="F947" s="12"/>
      <c r="G947" s="12"/>
      <c r="H947" s="12"/>
      <c r="I947" s="11"/>
      <c r="J947" s="12"/>
      <c r="K947" s="12"/>
      <c r="L947" s="17">
        <f>IF($B947="","",IFERROR(INDEX('製品一覧'!$C$5:$C$54,MATCH($B947,'製品一覧'!$A$5:$A$54,0)),""))</f>
        <v/>
      </c>
      <c r="M947" s="18">
        <f>IF(AND(ISNUMBER($E947),ISNUMBER($L947),$L947&gt;0),IF(DAY($E947)&gt;DAY(DATE(YEAR($E947),MONTH($E947)+$L947+1,0)),DATE(YEAR($E947),MONTH($E947)+$L947+1,0),DATE(YEAR($E947),MONTH($E947)+$L947,DAY($E947))-1),"")</f>
        <v/>
      </c>
      <c r="N947" s="6">
        <f>IF($B947&amp;$D947&amp;$E947="","",IF($M947="","入力不足",IF($M947&gt;=TODAY(),"期間内の目安","期限切れの目安")))</f>
        <v/>
      </c>
      <c r="O947" s="6">
        <f>IF($D947="","",IF(SUMPRODUCT(--($D$5:$D$1004=$D947))&gt;1,"重複あり",""))</f>
        <v/>
      </c>
      <c r="P947" s="12"/>
    </row>
    <row r="948" spans="1:16">
      <c r="A948" s="15"/>
      <c r="B948" s="11"/>
      <c r="C948" s="16">
        <f>IF($B948="","",IFERROR(INDEX('製品一覧'!$B$5:$B$54,MATCH($B948,'製品一覧'!$A$5:$A$54,0)),"型番が未登録"))</f>
        <v/>
      </c>
      <c r="D948" s="11"/>
      <c r="E948" s="15"/>
      <c r="F948" s="12"/>
      <c r="G948" s="12"/>
      <c r="H948" s="12"/>
      <c r="I948" s="11"/>
      <c r="J948" s="12"/>
      <c r="K948" s="12"/>
      <c r="L948" s="17">
        <f>IF($B948="","",IFERROR(INDEX('製品一覧'!$C$5:$C$54,MATCH($B948,'製品一覧'!$A$5:$A$54,0)),""))</f>
        <v/>
      </c>
      <c r="M948" s="18">
        <f>IF(AND(ISNUMBER($E948),ISNUMBER($L948),$L948&gt;0),IF(DAY($E948)&gt;DAY(DATE(YEAR($E948),MONTH($E948)+$L948+1,0)),DATE(YEAR($E948),MONTH($E948)+$L948+1,0),DATE(YEAR($E948),MONTH($E948)+$L948,DAY($E948))-1),"")</f>
        <v/>
      </c>
      <c r="N948" s="6">
        <f>IF($B948&amp;$D948&amp;$E948="","",IF($M948="","入力不足",IF($M948&gt;=TODAY(),"期間内の目安","期限切れの目安")))</f>
        <v/>
      </c>
      <c r="O948" s="6">
        <f>IF($D948="","",IF(SUMPRODUCT(--($D$5:$D$1004=$D948))&gt;1,"重複あり",""))</f>
        <v/>
      </c>
      <c r="P948" s="12"/>
    </row>
    <row r="949" spans="1:16">
      <c r="A949" s="15"/>
      <c r="B949" s="11"/>
      <c r="C949" s="16">
        <f>IF($B949="","",IFERROR(INDEX('製品一覧'!$B$5:$B$54,MATCH($B949,'製品一覧'!$A$5:$A$54,0)),"型番が未登録"))</f>
        <v/>
      </c>
      <c r="D949" s="11"/>
      <c r="E949" s="15"/>
      <c r="F949" s="12"/>
      <c r="G949" s="12"/>
      <c r="H949" s="12"/>
      <c r="I949" s="11"/>
      <c r="J949" s="12"/>
      <c r="K949" s="12"/>
      <c r="L949" s="17">
        <f>IF($B949="","",IFERROR(INDEX('製品一覧'!$C$5:$C$54,MATCH($B949,'製品一覧'!$A$5:$A$54,0)),""))</f>
        <v/>
      </c>
      <c r="M949" s="18">
        <f>IF(AND(ISNUMBER($E949),ISNUMBER($L949),$L949&gt;0),IF(DAY($E949)&gt;DAY(DATE(YEAR($E949),MONTH($E949)+$L949+1,0)),DATE(YEAR($E949),MONTH($E949)+$L949+1,0),DATE(YEAR($E949),MONTH($E949)+$L949,DAY($E949))-1),"")</f>
        <v/>
      </c>
      <c r="N949" s="6">
        <f>IF($B949&amp;$D949&amp;$E949="","",IF($M949="","入力不足",IF($M949&gt;=TODAY(),"期間内の目安","期限切れの目安")))</f>
        <v/>
      </c>
      <c r="O949" s="6">
        <f>IF($D949="","",IF(SUMPRODUCT(--($D$5:$D$1004=$D949))&gt;1,"重複あり",""))</f>
        <v/>
      </c>
      <c r="P949" s="12"/>
    </row>
    <row r="950" spans="1:16">
      <c r="A950" s="15"/>
      <c r="B950" s="11"/>
      <c r="C950" s="16">
        <f>IF($B950="","",IFERROR(INDEX('製品一覧'!$B$5:$B$54,MATCH($B950,'製品一覧'!$A$5:$A$54,0)),"型番が未登録"))</f>
        <v/>
      </c>
      <c r="D950" s="11"/>
      <c r="E950" s="15"/>
      <c r="F950" s="12"/>
      <c r="G950" s="12"/>
      <c r="H950" s="12"/>
      <c r="I950" s="11"/>
      <c r="J950" s="12"/>
      <c r="K950" s="12"/>
      <c r="L950" s="17">
        <f>IF($B950="","",IFERROR(INDEX('製品一覧'!$C$5:$C$54,MATCH($B950,'製品一覧'!$A$5:$A$54,0)),""))</f>
        <v/>
      </c>
      <c r="M950" s="18">
        <f>IF(AND(ISNUMBER($E950),ISNUMBER($L950),$L950&gt;0),IF(DAY($E950)&gt;DAY(DATE(YEAR($E950),MONTH($E950)+$L950+1,0)),DATE(YEAR($E950),MONTH($E950)+$L950+1,0),DATE(YEAR($E950),MONTH($E950)+$L950,DAY($E950))-1),"")</f>
        <v/>
      </c>
      <c r="N950" s="6">
        <f>IF($B950&amp;$D950&amp;$E950="","",IF($M950="","入力不足",IF($M950&gt;=TODAY(),"期間内の目安","期限切れの目安")))</f>
        <v/>
      </c>
      <c r="O950" s="6">
        <f>IF($D950="","",IF(SUMPRODUCT(--($D$5:$D$1004=$D950))&gt;1,"重複あり",""))</f>
        <v/>
      </c>
      <c r="P950" s="12"/>
    </row>
    <row r="951" spans="1:16">
      <c r="A951" s="15"/>
      <c r="B951" s="11"/>
      <c r="C951" s="16">
        <f>IF($B951="","",IFERROR(INDEX('製品一覧'!$B$5:$B$54,MATCH($B951,'製品一覧'!$A$5:$A$54,0)),"型番が未登録"))</f>
        <v/>
      </c>
      <c r="D951" s="11"/>
      <c r="E951" s="15"/>
      <c r="F951" s="12"/>
      <c r="G951" s="12"/>
      <c r="H951" s="12"/>
      <c r="I951" s="11"/>
      <c r="J951" s="12"/>
      <c r="K951" s="12"/>
      <c r="L951" s="17">
        <f>IF($B951="","",IFERROR(INDEX('製品一覧'!$C$5:$C$54,MATCH($B951,'製品一覧'!$A$5:$A$54,0)),""))</f>
        <v/>
      </c>
      <c r="M951" s="18">
        <f>IF(AND(ISNUMBER($E951),ISNUMBER($L951),$L951&gt;0),IF(DAY($E951)&gt;DAY(DATE(YEAR($E951),MONTH($E951)+$L951+1,0)),DATE(YEAR($E951),MONTH($E951)+$L951+1,0),DATE(YEAR($E951),MONTH($E951)+$L951,DAY($E951))-1),"")</f>
        <v/>
      </c>
      <c r="N951" s="6">
        <f>IF($B951&amp;$D951&amp;$E951="","",IF($M951="","入力不足",IF($M951&gt;=TODAY(),"期間内の目安","期限切れの目安")))</f>
        <v/>
      </c>
      <c r="O951" s="6">
        <f>IF($D951="","",IF(SUMPRODUCT(--($D$5:$D$1004=$D951))&gt;1,"重複あり",""))</f>
        <v/>
      </c>
      <c r="P951" s="12"/>
    </row>
    <row r="952" spans="1:16">
      <c r="A952" s="15"/>
      <c r="B952" s="11"/>
      <c r="C952" s="16">
        <f>IF($B952="","",IFERROR(INDEX('製品一覧'!$B$5:$B$54,MATCH($B952,'製品一覧'!$A$5:$A$54,0)),"型番が未登録"))</f>
        <v/>
      </c>
      <c r="D952" s="11"/>
      <c r="E952" s="15"/>
      <c r="F952" s="12"/>
      <c r="G952" s="12"/>
      <c r="H952" s="12"/>
      <c r="I952" s="11"/>
      <c r="J952" s="12"/>
      <c r="K952" s="12"/>
      <c r="L952" s="17">
        <f>IF($B952="","",IFERROR(INDEX('製品一覧'!$C$5:$C$54,MATCH($B952,'製品一覧'!$A$5:$A$54,0)),""))</f>
        <v/>
      </c>
      <c r="M952" s="18">
        <f>IF(AND(ISNUMBER($E952),ISNUMBER($L952),$L952&gt;0),IF(DAY($E952)&gt;DAY(DATE(YEAR($E952),MONTH($E952)+$L952+1,0)),DATE(YEAR($E952),MONTH($E952)+$L952+1,0),DATE(YEAR($E952),MONTH($E952)+$L952,DAY($E952))-1),"")</f>
        <v/>
      </c>
      <c r="N952" s="6">
        <f>IF($B952&amp;$D952&amp;$E952="","",IF($M952="","入力不足",IF($M952&gt;=TODAY(),"期間内の目安","期限切れの目安")))</f>
        <v/>
      </c>
      <c r="O952" s="6">
        <f>IF($D952="","",IF(SUMPRODUCT(--($D$5:$D$1004=$D952))&gt;1,"重複あり",""))</f>
        <v/>
      </c>
      <c r="P952" s="12"/>
    </row>
    <row r="953" spans="1:16">
      <c r="A953" s="15"/>
      <c r="B953" s="11"/>
      <c r="C953" s="16">
        <f>IF($B953="","",IFERROR(INDEX('製品一覧'!$B$5:$B$54,MATCH($B953,'製品一覧'!$A$5:$A$54,0)),"型番が未登録"))</f>
        <v/>
      </c>
      <c r="D953" s="11"/>
      <c r="E953" s="15"/>
      <c r="F953" s="12"/>
      <c r="G953" s="12"/>
      <c r="H953" s="12"/>
      <c r="I953" s="11"/>
      <c r="J953" s="12"/>
      <c r="K953" s="12"/>
      <c r="L953" s="17">
        <f>IF($B953="","",IFERROR(INDEX('製品一覧'!$C$5:$C$54,MATCH($B953,'製品一覧'!$A$5:$A$54,0)),""))</f>
        <v/>
      </c>
      <c r="M953" s="18">
        <f>IF(AND(ISNUMBER($E953),ISNUMBER($L953),$L953&gt;0),IF(DAY($E953)&gt;DAY(DATE(YEAR($E953),MONTH($E953)+$L953+1,0)),DATE(YEAR($E953),MONTH($E953)+$L953+1,0),DATE(YEAR($E953),MONTH($E953)+$L953,DAY($E953))-1),"")</f>
        <v/>
      </c>
      <c r="N953" s="6">
        <f>IF($B953&amp;$D953&amp;$E953="","",IF($M953="","入力不足",IF($M953&gt;=TODAY(),"期間内の目安","期限切れの目安")))</f>
        <v/>
      </c>
      <c r="O953" s="6">
        <f>IF($D953="","",IF(SUMPRODUCT(--($D$5:$D$1004=$D953))&gt;1,"重複あり",""))</f>
        <v/>
      </c>
      <c r="P953" s="12"/>
    </row>
    <row r="954" spans="1:16">
      <c r="A954" s="15"/>
      <c r="B954" s="11"/>
      <c r="C954" s="16">
        <f>IF($B954="","",IFERROR(INDEX('製品一覧'!$B$5:$B$54,MATCH($B954,'製品一覧'!$A$5:$A$54,0)),"型番が未登録"))</f>
        <v/>
      </c>
      <c r="D954" s="11"/>
      <c r="E954" s="15"/>
      <c r="F954" s="12"/>
      <c r="G954" s="12"/>
      <c r="H954" s="12"/>
      <c r="I954" s="11"/>
      <c r="J954" s="12"/>
      <c r="K954" s="12"/>
      <c r="L954" s="17">
        <f>IF($B954="","",IFERROR(INDEX('製品一覧'!$C$5:$C$54,MATCH($B954,'製品一覧'!$A$5:$A$54,0)),""))</f>
        <v/>
      </c>
      <c r="M954" s="18">
        <f>IF(AND(ISNUMBER($E954),ISNUMBER($L954),$L954&gt;0),IF(DAY($E954)&gt;DAY(DATE(YEAR($E954),MONTH($E954)+$L954+1,0)),DATE(YEAR($E954),MONTH($E954)+$L954+1,0),DATE(YEAR($E954),MONTH($E954)+$L954,DAY($E954))-1),"")</f>
        <v/>
      </c>
      <c r="N954" s="6">
        <f>IF($B954&amp;$D954&amp;$E954="","",IF($M954="","入力不足",IF($M954&gt;=TODAY(),"期間内の目安","期限切れの目安")))</f>
        <v/>
      </c>
      <c r="O954" s="6">
        <f>IF($D954="","",IF(SUMPRODUCT(--($D$5:$D$1004=$D954))&gt;1,"重複あり",""))</f>
        <v/>
      </c>
      <c r="P954" s="12"/>
    </row>
    <row r="955" spans="1:16">
      <c r="A955" s="15"/>
      <c r="B955" s="11"/>
      <c r="C955" s="16">
        <f>IF($B955="","",IFERROR(INDEX('製品一覧'!$B$5:$B$54,MATCH($B955,'製品一覧'!$A$5:$A$54,0)),"型番が未登録"))</f>
        <v/>
      </c>
      <c r="D955" s="11"/>
      <c r="E955" s="15"/>
      <c r="F955" s="12"/>
      <c r="G955" s="12"/>
      <c r="H955" s="12"/>
      <c r="I955" s="11"/>
      <c r="J955" s="12"/>
      <c r="K955" s="12"/>
      <c r="L955" s="17">
        <f>IF($B955="","",IFERROR(INDEX('製品一覧'!$C$5:$C$54,MATCH($B955,'製品一覧'!$A$5:$A$54,0)),""))</f>
        <v/>
      </c>
      <c r="M955" s="18">
        <f>IF(AND(ISNUMBER($E955),ISNUMBER($L955),$L955&gt;0),IF(DAY($E955)&gt;DAY(DATE(YEAR($E955),MONTH($E955)+$L955+1,0)),DATE(YEAR($E955),MONTH($E955)+$L955+1,0),DATE(YEAR($E955),MONTH($E955)+$L955,DAY($E955))-1),"")</f>
        <v/>
      </c>
      <c r="N955" s="6">
        <f>IF($B955&amp;$D955&amp;$E955="","",IF($M955="","入力不足",IF($M955&gt;=TODAY(),"期間内の目安","期限切れの目安")))</f>
        <v/>
      </c>
      <c r="O955" s="6">
        <f>IF($D955="","",IF(SUMPRODUCT(--($D$5:$D$1004=$D955))&gt;1,"重複あり",""))</f>
        <v/>
      </c>
      <c r="P955" s="12"/>
    </row>
    <row r="956" spans="1:16">
      <c r="A956" s="15"/>
      <c r="B956" s="11"/>
      <c r="C956" s="16">
        <f>IF($B956="","",IFERROR(INDEX('製品一覧'!$B$5:$B$54,MATCH($B956,'製品一覧'!$A$5:$A$54,0)),"型番が未登録"))</f>
        <v/>
      </c>
      <c r="D956" s="11"/>
      <c r="E956" s="15"/>
      <c r="F956" s="12"/>
      <c r="G956" s="12"/>
      <c r="H956" s="12"/>
      <c r="I956" s="11"/>
      <c r="J956" s="12"/>
      <c r="K956" s="12"/>
      <c r="L956" s="17">
        <f>IF($B956="","",IFERROR(INDEX('製品一覧'!$C$5:$C$54,MATCH($B956,'製品一覧'!$A$5:$A$54,0)),""))</f>
        <v/>
      </c>
      <c r="M956" s="18">
        <f>IF(AND(ISNUMBER($E956),ISNUMBER($L956),$L956&gt;0),IF(DAY($E956)&gt;DAY(DATE(YEAR($E956),MONTH($E956)+$L956+1,0)),DATE(YEAR($E956),MONTH($E956)+$L956+1,0),DATE(YEAR($E956),MONTH($E956)+$L956,DAY($E956))-1),"")</f>
        <v/>
      </c>
      <c r="N956" s="6">
        <f>IF($B956&amp;$D956&amp;$E956="","",IF($M956="","入力不足",IF($M956&gt;=TODAY(),"期間内の目安","期限切れの目安")))</f>
        <v/>
      </c>
      <c r="O956" s="6">
        <f>IF($D956="","",IF(SUMPRODUCT(--($D$5:$D$1004=$D956))&gt;1,"重複あり",""))</f>
        <v/>
      </c>
      <c r="P956" s="12"/>
    </row>
    <row r="957" spans="1:16">
      <c r="A957" s="15"/>
      <c r="B957" s="11"/>
      <c r="C957" s="16">
        <f>IF($B957="","",IFERROR(INDEX('製品一覧'!$B$5:$B$54,MATCH($B957,'製品一覧'!$A$5:$A$54,0)),"型番が未登録"))</f>
        <v/>
      </c>
      <c r="D957" s="11"/>
      <c r="E957" s="15"/>
      <c r="F957" s="12"/>
      <c r="G957" s="12"/>
      <c r="H957" s="12"/>
      <c r="I957" s="11"/>
      <c r="J957" s="12"/>
      <c r="K957" s="12"/>
      <c r="L957" s="17">
        <f>IF($B957="","",IFERROR(INDEX('製品一覧'!$C$5:$C$54,MATCH($B957,'製品一覧'!$A$5:$A$54,0)),""))</f>
        <v/>
      </c>
      <c r="M957" s="18">
        <f>IF(AND(ISNUMBER($E957),ISNUMBER($L957),$L957&gt;0),IF(DAY($E957)&gt;DAY(DATE(YEAR($E957),MONTH($E957)+$L957+1,0)),DATE(YEAR($E957),MONTH($E957)+$L957+1,0),DATE(YEAR($E957),MONTH($E957)+$L957,DAY($E957))-1),"")</f>
        <v/>
      </c>
      <c r="N957" s="6">
        <f>IF($B957&amp;$D957&amp;$E957="","",IF($M957="","入力不足",IF($M957&gt;=TODAY(),"期間内の目安","期限切れの目安")))</f>
        <v/>
      </c>
      <c r="O957" s="6">
        <f>IF($D957="","",IF(SUMPRODUCT(--($D$5:$D$1004=$D957))&gt;1,"重複あり",""))</f>
        <v/>
      </c>
      <c r="P957" s="12"/>
    </row>
    <row r="958" spans="1:16">
      <c r="A958" s="15"/>
      <c r="B958" s="11"/>
      <c r="C958" s="16">
        <f>IF($B958="","",IFERROR(INDEX('製品一覧'!$B$5:$B$54,MATCH($B958,'製品一覧'!$A$5:$A$54,0)),"型番が未登録"))</f>
        <v/>
      </c>
      <c r="D958" s="11"/>
      <c r="E958" s="15"/>
      <c r="F958" s="12"/>
      <c r="G958" s="12"/>
      <c r="H958" s="12"/>
      <c r="I958" s="11"/>
      <c r="J958" s="12"/>
      <c r="K958" s="12"/>
      <c r="L958" s="17">
        <f>IF($B958="","",IFERROR(INDEX('製品一覧'!$C$5:$C$54,MATCH($B958,'製品一覧'!$A$5:$A$54,0)),""))</f>
        <v/>
      </c>
      <c r="M958" s="18">
        <f>IF(AND(ISNUMBER($E958),ISNUMBER($L958),$L958&gt;0),IF(DAY($E958)&gt;DAY(DATE(YEAR($E958),MONTH($E958)+$L958+1,0)),DATE(YEAR($E958),MONTH($E958)+$L958+1,0),DATE(YEAR($E958),MONTH($E958)+$L958,DAY($E958))-1),"")</f>
        <v/>
      </c>
      <c r="N958" s="6">
        <f>IF($B958&amp;$D958&amp;$E958="","",IF($M958="","入力不足",IF($M958&gt;=TODAY(),"期間内の目安","期限切れの目安")))</f>
        <v/>
      </c>
      <c r="O958" s="6">
        <f>IF($D958="","",IF(SUMPRODUCT(--($D$5:$D$1004=$D958))&gt;1,"重複あり",""))</f>
        <v/>
      </c>
      <c r="P958" s="12"/>
    </row>
    <row r="959" spans="1:16">
      <c r="A959" s="15"/>
      <c r="B959" s="11"/>
      <c r="C959" s="16">
        <f>IF($B959="","",IFERROR(INDEX('製品一覧'!$B$5:$B$54,MATCH($B959,'製品一覧'!$A$5:$A$54,0)),"型番が未登録"))</f>
        <v/>
      </c>
      <c r="D959" s="11"/>
      <c r="E959" s="15"/>
      <c r="F959" s="12"/>
      <c r="G959" s="12"/>
      <c r="H959" s="12"/>
      <c r="I959" s="11"/>
      <c r="J959" s="12"/>
      <c r="K959" s="12"/>
      <c r="L959" s="17">
        <f>IF($B959="","",IFERROR(INDEX('製品一覧'!$C$5:$C$54,MATCH($B959,'製品一覧'!$A$5:$A$54,0)),""))</f>
        <v/>
      </c>
      <c r="M959" s="18">
        <f>IF(AND(ISNUMBER($E959),ISNUMBER($L959),$L959&gt;0),IF(DAY($E959)&gt;DAY(DATE(YEAR($E959),MONTH($E959)+$L959+1,0)),DATE(YEAR($E959),MONTH($E959)+$L959+1,0),DATE(YEAR($E959),MONTH($E959)+$L959,DAY($E959))-1),"")</f>
        <v/>
      </c>
      <c r="N959" s="6">
        <f>IF($B959&amp;$D959&amp;$E959="","",IF($M959="","入力不足",IF($M959&gt;=TODAY(),"期間内の目安","期限切れの目安")))</f>
        <v/>
      </c>
      <c r="O959" s="6">
        <f>IF($D959="","",IF(SUMPRODUCT(--($D$5:$D$1004=$D959))&gt;1,"重複あり",""))</f>
        <v/>
      </c>
      <c r="P959" s="12"/>
    </row>
    <row r="960" spans="1:16">
      <c r="A960" s="15"/>
      <c r="B960" s="11"/>
      <c r="C960" s="16">
        <f>IF($B960="","",IFERROR(INDEX('製品一覧'!$B$5:$B$54,MATCH($B960,'製品一覧'!$A$5:$A$54,0)),"型番が未登録"))</f>
        <v/>
      </c>
      <c r="D960" s="11"/>
      <c r="E960" s="15"/>
      <c r="F960" s="12"/>
      <c r="G960" s="12"/>
      <c r="H960" s="12"/>
      <c r="I960" s="11"/>
      <c r="J960" s="12"/>
      <c r="K960" s="12"/>
      <c r="L960" s="17">
        <f>IF($B960="","",IFERROR(INDEX('製品一覧'!$C$5:$C$54,MATCH($B960,'製品一覧'!$A$5:$A$54,0)),""))</f>
        <v/>
      </c>
      <c r="M960" s="18">
        <f>IF(AND(ISNUMBER($E960),ISNUMBER($L960),$L960&gt;0),IF(DAY($E960)&gt;DAY(DATE(YEAR($E960),MONTH($E960)+$L960+1,0)),DATE(YEAR($E960),MONTH($E960)+$L960+1,0),DATE(YEAR($E960),MONTH($E960)+$L960,DAY($E960))-1),"")</f>
        <v/>
      </c>
      <c r="N960" s="6">
        <f>IF($B960&amp;$D960&amp;$E960="","",IF($M960="","入力不足",IF($M960&gt;=TODAY(),"期間内の目安","期限切れの目安")))</f>
        <v/>
      </c>
      <c r="O960" s="6">
        <f>IF($D960="","",IF(SUMPRODUCT(--($D$5:$D$1004=$D960))&gt;1,"重複あり",""))</f>
        <v/>
      </c>
      <c r="P960" s="12"/>
    </row>
    <row r="961" spans="1:16">
      <c r="A961" s="15"/>
      <c r="B961" s="11"/>
      <c r="C961" s="16">
        <f>IF($B961="","",IFERROR(INDEX('製品一覧'!$B$5:$B$54,MATCH($B961,'製品一覧'!$A$5:$A$54,0)),"型番が未登録"))</f>
        <v/>
      </c>
      <c r="D961" s="11"/>
      <c r="E961" s="15"/>
      <c r="F961" s="12"/>
      <c r="G961" s="12"/>
      <c r="H961" s="12"/>
      <c r="I961" s="11"/>
      <c r="J961" s="12"/>
      <c r="K961" s="12"/>
      <c r="L961" s="17">
        <f>IF($B961="","",IFERROR(INDEX('製品一覧'!$C$5:$C$54,MATCH($B961,'製品一覧'!$A$5:$A$54,0)),""))</f>
        <v/>
      </c>
      <c r="M961" s="18">
        <f>IF(AND(ISNUMBER($E961),ISNUMBER($L961),$L961&gt;0),IF(DAY($E961)&gt;DAY(DATE(YEAR($E961),MONTH($E961)+$L961+1,0)),DATE(YEAR($E961),MONTH($E961)+$L961+1,0),DATE(YEAR($E961),MONTH($E961)+$L961,DAY($E961))-1),"")</f>
        <v/>
      </c>
      <c r="N961" s="6">
        <f>IF($B961&amp;$D961&amp;$E961="","",IF($M961="","入力不足",IF($M961&gt;=TODAY(),"期間内の目安","期限切れの目安")))</f>
        <v/>
      </c>
      <c r="O961" s="6">
        <f>IF($D961="","",IF(SUMPRODUCT(--($D$5:$D$1004=$D961))&gt;1,"重複あり",""))</f>
        <v/>
      </c>
      <c r="P961" s="12"/>
    </row>
    <row r="962" spans="1:16">
      <c r="A962" s="15"/>
      <c r="B962" s="11"/>
      <c r="C962" s="16">
        <f>IF($B962="","",IFERROR(INDEX('製品一覧'!$B$5:$B$54,MATCH($B962,'製品一覧'!$A$5:$A$54,0)),"型番が未登録"))</f>
        <v/>
      </c>
      <c r="D962" s="11"/>
      <c r="E962" s="15"/>
      <c r="F962" s="12"/>
      <c r="G962" s="12"/>
      <c r="H962" s="12"/>
      <c r="I962" s="11"/>
      <c r="J962" s="12"/>
      <c r="K962" s="12"/>
      <c r="L962" s="17">
        <f>IF($B962="","",IFERROR(INDEX('製品一覧'!$C$5:$C$54,MATCH($B962,'製品一覧'!$A$5:$A$54,0)),""))</f>
        <v/>
      </c>
      <c r="M962" s="18">
        <f>IF(AND(ISNUMBER($E962),ISNUMBER($L962),$L962&gt;0),IF(DAY($E962)&gt;DAY(DATE(YEAR($E962),MONTH($E962)+$L962+1,0)),DATE(YEAR($E962),MONTH($E962)+$L962+1,0),DATE(YEAR($E962),MONTH($E962)+$L962,DAY($E962))-1),"")</f>
        <v/>
      </c>
      <c r="N962" s="6">
        <f>IF($B962&amp;$D962&amp;$E962="","",IF($M962="","入力不足",IF($M962&gt;=TODAY(),"期間内の目安","期限切れの目安")))</f>
        <v/>
      </c>
      <c r="O962" s="6">
        <f>IF($D962="","",IF(SUMPRODUCT(--($D$5:$D$1004=$D962))&gt;1,"重複あり",""))</f>
        <v/>
      </c>
      <c r="P962" s="12"/>
    </row>
    <row r="963" spans="1:16">
      <c r="A963" s="15"/>
      <c r="B963" s="11"/>
      <c r="C963" s="16">
        <f>IF($B963="","",IFERROR(INDEX('製品一覧'!$B$5:$B$54,MATCH($B963,'製品一覧'!$A$5:$A$54,0)),"型番が未登録"))</f>
        <v/>
      </c>
      <c r="D963" s="11"/>
      <c r="E963" s="15"/>
      <c r="F963" s="12"/>
      <c r="G963" s="12"/>
      <c r="H963" s="12"/>
      <c r="I963" s="11"/>
      <c r="J963" s="12"/>
      <c r="K963" s="12"/>
      <c r="L963" s="17">
        <f>IF($B963="","",IFERROR(INDEX('製品一覧'!$C$5:$C$54,MATCH($B963,'製品一覧'!$A$5:$A$54,0)),""))</f>
        <v/>
      </c>
      <c r="M963" s="18">
        <f>IF(AND(ISNUMBER($E963),ISNUMBER($L963),$L963&gt;0),IF(DAY($E963)&gt;DAY(DATE(YEAR($E963),MONTH($E963)+$L963+1,0)),DATE(YEAR($E963),MONTH($E963)+$L963+1,0),DATE(YEAR($E963),MONTH($E963)+$L963,DAY($E963))-1),"")</f>
        <v/>
      </c>
      <c r="N963" s="6">
        <f>IF($B963&amp;$D963&amp;$E963="","",IF($M963="","入力不足",IF($M963&gt;=TODAY(),"期間内の目安","期限切れの目安")))</f>
        <v/>
      </c>
      <c r="O963" s="6">
        <f>IF($D963="","",IF(SUMPRODUCT(--($D$5:$D$1004=$D963))&gt;1,"重複あり",""))</f>
        <v/>
      </c>
      <c r="P963" s="12"/>
    </row>
    <row r="964" spans="1:16">
      <c r="A964" s="15"/>
      <c r="B964" s="11"/>
      <c r="C964" s="16">
        <f>IF($B964="","",IFERROR(INDEX('製品一覧'!$B$5:$B$54,MATCH($B964,'製品一覧'!$A$5:$A$54,0)),"型番が未登録"))</f>
        <v/>
      </c>
      <c r="D964" s="11"/>
      <c r="E964" s="15"/>
      <c r="F964" s="12"/>
      <c r="G964" s="12"/>
      <c r="H964" s="12"/>
      <c r="I964" s="11"/>
      <c r="J964" s="12"/>
      <c r="K964" s="12"/>
      <c r="L964" s="17">
        <f>IF($B964="","",IFERROR(INDEX('製品一覧'!$C$5:$C$54,MATCH($B964,'製品一覧'!$A$5:$A$54,0)),""))</f>
        <v/>
      </c>
      <c r="M964" s="18">
        <f>IF(AND(ISNUMBER($E964),ISNUMBER($L964),$L964&gt;0),IF(DAY($E964)&gt;DAY(DATE(YEAR($E964),MONTH($E964)+$L964+1,0)),DATE(YEAR($E964),MONTH($E964)+$L964+1,0),DATE(YEAR($E964),MONTH($E964)+$L964,DAY($E964))-1),"")</f>
        <v/>
      </c>
      <c r="N964" s="6">
        <f>IF($B964&amp;$D964&amp;$E964="","",IF($M964="","入力不足",IF($M964&gt;=TODAY(),"期間内の目安","期限切れの目安")))</f>
        <v/>
      </c>
      <c r="O964" s="6">
        <f>IF($D964="","",IF(SUMPRODUCT(--($D$5:$D$1004=$D964))&gt;1,"重複あり",""))</f>
        <v/>
      </c>
      <c r="P964" s="12"/>
    </row>
    <row r="965" spans="1:16">
      <c r="A965" s="15"/>
      <c r="B965" s="11"/>
      <c r="C965" s="16">
        <f>IF($B965="","",IFERROR(INDEX('製品一覧'!$B$5:$B$54,MATCH($B965,'製品一覧'!$A$5:$A$54,0)),"型番が未登録"))</f>
        <v/>
      </c>
      <c r="D965" s="11"/>
      <c r="E965" s="15"/>
      <c r="F965" s="12"/>
      <c r="G965" s="12"/>
      <c r="H965" s="12"/>
      <c r="I965" s="11"/>
      <c r="J965" s="12"/>
      <c r="K965" s="12"/>
      <c r="L965" s="17">
        <f>IF($B965="","",IFERROR(INDEX('製品一覧'!$C$5:$C$54,MATCH($B965,'製品一覧'!$A$5:$A$54,0)),""))</f>
        <v/>
      </c>
      <c r="M965" s="18">
        <f>IF(AND(ISNUMBER($E965),ISNUMBER($L965),$L965&gt;0),IF(DAY($E965)&gt;DAY(DATE(YEAR($E965),MONTH($E965)+$L965+1,0)),DATE(YEAR($E965),MONTH($E965)+$L965+1,0),DATE(YEAR($E965),MONTH($E965)+$L965,DAY($E965))-1),"")</f>
        <v/>
      </c>
      <c r="N965" s="6">
        <f>IF($B965&amp;$D965&amp;$E965="","",IF($M965="","入力不足",IF($M965&gt;=TODAY(),"期間内の目安","期限切れの目安")))</f>
        <v/>
      </c>
      <c r="O965" s="6">
        <f>IF($D965="","",IF(SUMPRODUCT(--($D$5:$D$1004=$D965))&gt;1,"重複あり",""))</f>
        <v/>
      </c>
      <c r="P965" s="12"/>
    </row>
    <row r="966" spans="1:16">
      <c r="A966" s="15"/>
      <c r="B966" s="11"/>
      <c r="C966" s="16">
        <f>IF($B966="","",IFERROR(INDEX('製品一覧'!$B$5:$B$54,MATCH($B966,'製品一覧'!$A$5:$A$54,0)),"型番が未登録"))</f>
        <v/>
      </c>
      <c r="D966" s="11"/>
      <c r="E966" s="15"/>
      <c r="F966" s="12"/>
      <c r="G966" s="12"/>
      <c r="H966" s="12"/>
      <c r="I966" s="11"/>
      <c r="J966" s="12"/>
      <c r="K966" s="12"/>
      <c r="L966" s="17">
        <f>IF($B966="","",IFERROR(INDEX('製品一覧'!$C$5:$C$54,MATCH($B966,'製品一覧'!$A$5:$A$54,0)),""))</f>
        <v/>
      </c>
      <c r="M966" s="18">
        <f>IF(AND(ISNUMBER($E966),ISNUMBER($L966),$L966&gt;0),IF(DAY($E966)&gt;DAY(DATE(YEAR($E966),MONTH($E966)+$L966+1,0)),DATE(YEAR($E966),MONTH($E966)+$L966+1,0),DATE(YEAR($E966),MONTH($E966)+$L966,DAY($E966))-1),"")</f>
        <v/>
      </c>
      <c r="N966" s="6">
        <f>IF($B966&amp;$D966&amp;$E966="","",IF($M966="","入力不足",IF($M966&gt;=TODAY(),"期間内の目安","期限切れの目安")))</f>
        <v/>
      </c>
      <c r="O966" s="6">
        <f>IF($D966="","",IF(SUMPRODUCT(--($D$5:$D$1004=$D966))&gt;1,"重複あり",""))</f>
        <v/>
      </c>
      <c r="P966" s="12"/>
    </row>
    <row r="967" spans="1:16">
      <c r="A967" s="15"/>
      <c r="B967" s="11"/>
      <c r="C967" s="16">
        <f>IF($B967="","",IFERROR(INDEX('製品一覧'!$B$5:$B$54,MATCH($B967,'製品一覧'!$A$5:$A$54,0)),"型番が未登録"))</f>
        <v/>
      </c>
      <c r="D967" s="11"/>
      <c r="E967" s="15"/>
      <c r="F967" s="12"/>
      <c r="G967" s="12"/>
      <c r="H967" s="12"/>
      <c r="I967" s="11"/>
      <c r="J967" s="12"/>
      <c r="K967" s="12"/>
      <c r="L967" s="17">
        <f>IF($B967="","",IFERROR(INDEX('製品一覧'!$C$5:$C$54,MATCH($B967,'製品一覧'!$A$5:$A$54,0)),""))</f>
        <v/>
      </c>
      <c r="M967" s="18">
        <f>IF(AND(ISNUMBER($E967),ISNUMBER($L967),$L967&gt;0),IF(DAY($E967)&gt;DAY(DATE(YEAR($E967),MONTH($E967)+$L967+1,0)),DATE(YEAR($E967),MONTH($E967)+$L967+1,0),DATE(YEAR($E967),MONTH($E967)+$L967,DAY($E967))-1),"")</f>
        <v/>
      </c>
      <c r="N967" s="6">
        <f>IF($B967&amp;$D967&amp;$E967="","",IF($M967="","入力不足",IF($M967&gt;=TODAY(),"期間内の目安","期限切れの目安")))</f>
        <v/>
      </c>
      <c r="O967" s="6">
        <f>IF($D967="","",IF(SUMPRODUCT(--($D$5:$D$1004=$D967))&gt;1,"重複あり",""))</f>
        <v/>
      </c>
      <c r="P967" s="12"/>
    </row>
    <row r="968" spans="1:16">
      <c r="A968" s="15"/>
      <c r="B968" s="11"/>
      <c r="C968" s="16">
        <f>IF($B968="","",IFERROR(INDEX('製品一覧'!$B$5:$B$54,MATCH($B968,'製品一覧'!$A$5:$A$54,0)),"型番が未登録"))</f>
        <v/>
      </c>
      <c r="D968" s="11"/>
      <c r="E968" s="15"/>
      <c r="F968" s="12"/>
      <c r="G968" s="12"/>
      <c r="H968" s="12"/>
      <c r="I968" s="11"/>
      <c r="J968" s="12"/>
      <c r="K968" s="12"/>
      <c r="L968" s="17">
        <f>IF($B968="","",IFERROR(INDEX('製品一覧'!$C$5:$C$54,MATCH($B968,'製品一覧'!$A$5:$A$54,0)),""))</f>
        <v/>
      </c>
      <c r="M968" s="18">
        <f>IF(AND(ISNUMBER($E968),ISNUMBER($L968),$L968&gt;0),IF(DAY($E968)&gt;DAY(DATE(YEAR($E968),MONTH($E968)+$L968+1,0)),DATE(YEAR($E968),MONTH($E968)+$L968+1,0),DATE(YEAR($E968),MONTH($E968)+$L968,DAY($E968))-1),"")</f>
        <v/>
      </c>
      <c r="N968" s="6">
        <f>IF($B968&amp;$D968&amp;$E968="","",IF($M968="","入力不足",IF($M968&gt;=TODAY(),"期間内の目安","期限切れの目安")))</f>
        <v/>
      </c>
      <c r="O968" s="6">
        <f>IF($D968="","",IF(SUMPRODUCT(--($D$5:$D$1004=$D968))&gt;1,"重複あり",""))</f>
        <v/>
      </c>
      <c r="P968" s="12"/>
    </row>
    <row r="969" spans="1:16">
      <c r="A969" s="15"/>
      <c r="B969" s="11"/>
      <c r="C969" s="16">
        <f>IF($B969="","",IFERROR(INDEX('製品一覧'!$B$5:$B$54,MATCH($B969,'製品一覧'!$A$5:$A$54,0)),"型番が未登録"))</f>
        <v/>
      </c>
      <c r="D969" s="11"/>
      <c r="E969" s="15"/>
      <c r="F969" s="12"/>
      <c r="G969" s="12"/>
      <c r="H969" s="12"/>
      <c r="I969" s="11"/>
      <c r="J969" s="12"/>
      <c r="K969" s="12"/>
      <c r="L969" s="17">
        <f>IF($B969="","",IFERROR(INDEX('製品一覧'!$C$5:$C$54,MATCH($B969,'製品一覧'!$A$5:$A$54,0)),""))</f>
        <v/>
      </c>
      <c r="M969" s="18">
        <f>IF(AND(ISNUMBER($E969),ISNUMBER($L969),$L969&gt;0),IF(DAY($E969)&gt;DAY(DATE(YEAR($E969),MONTH($E969)+$L969+1,0)),DATE(YEAR($E969),MONTH($E969)+$L969+1,0),DATE(YEAR($E969),MONTH($E969)+$L969,DAY($E969))-1),"")</f>
        <v/>
      </c>
      <c r="N969" s="6">
        <f>IF($B969&amp;$D969&amp;$E969="","",IF($M969="","入力不足",IF($M969&gt;=TODAY(),"期間内の目安","期限切れの目安")))</f>
        <v/>
      </c>
      <c r="O969" s="6">
        <f>IF($D969="","",IF(SUMPRODUCT(--($D$5:$D$1004=$D969))&gt;1,"重複あり",""))</f>
        <v/>
      </c>
      <c r="P969" s="12"/>
    </row>
    <row r="970" spans="1:16">
      <c r="A970" s="15"/>
      <c r="B970" s="11"/>
      <c r="C970" s="16">
        <f>IF($B970="","",IFERROR(INDEX('製品一覧'!$B$5:$B$54,MATCH($B970,'製品一覧'!$A$5:$A$54,0)),"型番が未登録"))</f>
        <v/>
      </c>
      <c r="D970" s="11"/>
      <c r="E970" s="15"/>
      <c r="F970" s="12"/>
      <c r="G970" s="12"/>
      <c r="H970" s="12"/>
      <c r="I970" s="11"/>
      <c r="J970" s="12"/>
      <c r="K970" s="12"/>
      <c r="L970" s="17">
        <f>IF($B970="","",IFERROR(INDEX('製品一覧'!$C$5:$C$54,MATCH($B970,'製品一覧'!$A$5:$A$54,0)),""))</f>
        <v/>
      </c>
      <c r="M970" s="18">
        <f>IF(AND(ISNUMBER($E970),ISNUMBER($L970),$L970&gt;0),IF(DAY($E970)&gt;DAY(DATE(YEAR($E970),MONTH($E970)+$L970+1,0)),DATE(YEAR($E970),MONTH($E970)+$L970+1,0),DATE(YEAR($E970),MONTH($E970)+$L970,DAY($E970))-1),"")</f>
        <v/>
      </c>
      <c r="N970" s="6">
        <f>IF($B970&amp;$D970&amp;$E970="","",IF($M970="","入力不足",IF($M970&gt;=TODAY(),"期間内の目安","期限切れの目安")))</f>
        <v/>
      </c>
      <c r="O970" s="6">
        <f>IF($D970="","",IF(SUMPRODUCT(--($D$5:$D$1004=$D970))&gt;1,"重複あり",""))</f>
        <v/>
      </c>
      <c r="P970" s="12"/>
    </row>
    <row r="971" spans="1:16">
      <c r="A971" s="15"/>
      <c r="B971" s="11"/>
      <c r="C971" s="16">
        <f>IF($B971="","",IFERROR(INDEX('製品一覧'!$B$5:$B$54,MATCH($B971,'製品一覧'!$A$5:$A$54,0)),"型番が未登録"))</f>
        <v/>
      </c>
      <c r="D971" s="11"/>
      <c r="E971" s="15"/>
      <c r="F971" s="12"/>
      <c r="G971" s="12"/>
      <c r="H971" s="12"/>
      <c r="I971" s="11"/>
      <c r="J971" s="12"/>
      <c r="K971" s="12"/>
      <c r="L971" s="17">
        <f>IF($B971="","",IFERROR(INDEX('製品一覧'!$C$5:$C$54,MATCH($B971,'製品一覧'!$A$5:$A$54,0)),""))</f>
        <v/>
      </c>
      <c r="M971" s="18">
        <f>IF(AND(ISNUMBER($E971),ISNUMBER($L971),$L971&gt;0),IF(DAY($E971)&gt;DAY(DATE(YEAR($E971),MONTH($E971)+$L971+1,0)),DATE(YEAR($E971),MONTH($E971)+$L971+1,0),DATE(YEAR($E971),MONTH($E971)+$L971,DAY($E971))-1),"")</f>
        <v/>
      </c>
      <c r="N971" s="6">
        <f>IF($B971&amp;$D971&amp;$E971="","",IF($M971="","入力不足",IF($M971&gt;=TODAY(),"期間内の目安","期限切れの目安")))</f>
        <v/>
      </c>
      <c r="O971" s="6">
        <f>IF($D971="","",IF(SUMPRODUCT(--($D$5:$D$1004=$D971))&gt;1,"重複あり",""))</f>
        <v/>
      </c>
      <c r="P971" s="12"/>
    </row>
    <row r="972" spans="1:16">
      <c r="A972" s="15"/>
      <c r="B972" s="11"/>
      <c r="C972" s="16">
        <f>IF($B972="","",IFERROR(INDEX('製品一覧'!$B$5:$B$54,MATCH($B972,'製品一覧'!$A$5:$A$54,0)),"型番が未登録"))</f>
        <v/>
      </c>
      <c r="D972" s="11"/>
      <c r="E972" s="15"/>
      <c r="F972" s="12"/>
      <c r="G972" s="12"/>
      <c r="H972" s="12"/>
      <c r="I972" s="11"/>
      <c r="J972" s="12"/>
      <c r="K972" s="12"/>
      <c r="L972" s="17">
        <f>IF($B972="","",IFERROR(INDEX('製品一覧'!$C$5:$C$54,MATCH($B972,'製品一覧'!$A$5:$A$54,0)),""))</f>
        <v/>
      </c>
      <c r="M972" s="18">
        <f>IF(AND(ISNUMBER($E972),ISNUMBER($L972),$L972&gt;0),IF(DAY($E972)&gt;DAY(DATE(YEAR($E972),MONTH($E972)+$L972+1,0)),DATE(YEAR($E972),MONTH($E972)+$L972+1,0),DATE(YEAR($E972),MONTH($E972)+$L972,DAY($E972))-1),"")</f>
        <v/>
      </c>
      <c r="N972" s="6">
        <f>IF($B972&amp;$D972&amp;$E972="","",IF($M972="","入力不足",IF($M972&gt;=TODAY(),"期間内の目安","期限切れの目安")))</f>
        <v/>
      </c>
      <c r="O972" s="6">
        <f>IF($D972="","",IF(SUMPRODUCT(--($D$5:$D$1004=$D972))&gt;1,"重複あり",""))</f>
        <v/>
      </c>
      <c r="P972" s="12"/>
    </row>
    <row r="973" spans="1:16">
      <c r="A973" s="15"/>
      <c r="B973" s="11"/>
      <c r="C973" s="16">
        <f>IF($B973="","",IFERROR(INDEX('製品一覧'!$B$5:$B$54,MATCH($B973,'製品一覧'!$A$5:$A$54,0)),"型番が未登録"))</f>
        <v/>
      </c>
      <c r="D973" s="11"/>
      <c r="E973" s="15"/>
      <c r="F973" s="12"/>
      <c r="G973" s="12"/>
      <c r="H973" s="12"/>
      <c r="I973" s="11"/>
      <c r="J973" s="12"/>
      <c r="K973" s="12"/>
      <c r="L973" s="17">
        <f>IF($B973="","",IFERROR(INDEX('製品一覧'!$C$5:$C$54,MATCH($B973,'製品一覧'!$A$5:$A$54,0)),""))</f>
        <v/>
      </c>
      <c r="M973" s="18">
        <f>IF(AND(ISNUMBER($E973),ISNUMBER($L973),$L973&gt;0),IF(DAY($E973)&gt;DAY(DATE(YEAR($E973),MONTH($E973)+$L973+1,0)),DATE(YEAR($E973),MONTH($E973)+$L973+1,0),DATE(YEAR($E973),MONTH($E973)+$L973,DAY($E973))-1),"")</f>
        <v/>
      </c>
      <c r="N973" s="6">
        <f>IF($B973&amp;$D973&amp;$E973="","",IF($M973="","入力不足",IF($M973&gt;=TODAY(),"期間内の目安","期限切れの目安")))</f>
        <v/>
      </c>
      <c r="O973" s="6">
        <f>IF($D973="","",IF(SUMPRODUCT(--($D$5:$D$1004=$D973))&gt;1,"重複あり",""))</f>
        <v/>
      </c>
      <c r="P973" s="12"/>
    </row>
    <row r="974" spans="1:16">
      <c r="A974" s="15"/>
      <c r="B974" s="11"/>
      <c r="C974" s="16">
        <f>IF($B974="","",IFERROR(INDEX('製品一覧'!$B$5:$B$54,MATCH($B974,'製品一覧'!$A$5:$A$54,0)),"型番が未登録"))</f>
        <v/>
      </c>
      <c r="D974" s="11"/>
      <c r="E974" s="15"/>
      <c r="F974" s="12"/>
      <c r="G974" s="12"/>
      <c r="H974" s="12"/>
      <c r="I974" s="11"/>
      <c r="J974" s="12"/>
      <c r="K974" s="12"/>
      <c r="L974" s="17">
        <f>IF($B974="","",IFERROR(INDEX('製品一覧'!$C$5:$C$54,MATCH($B974,'製品一覧'!$A$5:$A$54,0)),""))</f>
        <v/>
      </c>
      <c r="M974" s="18">
        <f>IF(AND(ISNUMBER($E974),ISNUMBER($L974),$L974&gt;0),IF(DAY($E974)&gt;DAY(DATE(YEAR($E974),MONTH($E974)+$L974+1,0)),DATE(YEAR($E974),MONTH($E974)+$L974+1,0),DATE(YEAR($E974),MONTH($E974)+$L974,DAY($E974))-1),"")</f>
        <v/>
      </c>
      <c r="N974" s="6">
        <f>IF($B974&amp;$D974&amp;$E974="","",IF($M974="","入力不足",IF($M974&gt;=TODAY(),"期間内の目安","期限切れの目安")))</f>
        <v/>
      </c>
      <c r="O974" s="6">
        <f>IF($D974="","",IF(SUMPRODUCT(--($D$5:$D$1004=$D974))&gt;1,"重複あり",""))</f>
        <v/>
      </c>
      <c r="P974" s="12"/>
    </row>
    <row r="975" spans="1:16">
      <c r="A975" s="15"/>
      <c r="B975" s="11"/>
      <c r="C975" s="16">
        <f>IF($B975="","",IFERROR(INDEX('製品一覧'!$B$5:$B$54,MATCH($B975,'製品一覧'!$A$5:$A$54,0)),"型番が未登録"))</f>
        <v/>
      </c>
      <c r="D975" s="11"/>
      <c r="E975" s="15"/>
      <c r="F975" s="12"/>
      <c r="G975" s="12"/>
      <c r="H975" s="12"/>
      <c r="I975" s="11"/>
      <c r="J975" s="12"/>
      <c r="K975" s="12"/>
      <c r="L975" s="17">
        <f>IF($B975="","",IFERROR(INDEX('製品一覧'!$C$5:$C$54,MATCH($B975,'製品一覧'!$A$5:$A$54,0)),""))</f>
        <v/>
      </c>
      <c r="M975" s="18">
        <f>IF(AND(ISNUMBER($E975),ISNUMBER($L975),$L975&gt;0),IF(DAY($E975)&gt;DAY(DATE(YEAR($E975),MONTH($E975)+$L975+1,0)),DATE(YEAR($E975),MONTH($E975)+$L975+1,0),DATE(YEAR($E975),MONTH($E975)+$L975,DAY($E975))-1),"")</f>
        <v/>
      </c>
      <c r="N975" s="6">
        <f>IF($B975&amp;$D975&amp;$E975="","",IF($M975="","入力不足",IF($M975&gt;=TODAY(),"期間内の目安","期限切れの目安")))</f>
        <v/>
      </c>
      <c r="O975" s="6">
        <f>IF($D975="","",IF(SUMPRODUCT(--($D$5:$D$1004=$D975))&gt;1,"重複あり",""))</f>
        <v/>
      </c>
      <c r="P975" s="12"/>
    </row>
    <row r="976" spans="1:16">
      <c r="A976" s="15"/>
      <c r="B976" s="11"/>
      <c r="C976" s="16">
        <f>IF($B976="","",IFERROR(INDEX('製品一覧'!$B$5:$B$54,MATCH($B976,'製品一覧'!$A$5:$A$54,0)),"型番が未登録"))</f>
        <v/>
      </c>
      <c r="D976" s="11"/>
      <c r="E976" s="15"/>
      <c r="F976" s="12"/>
      <c r="G976" s="12"/>
      <c r="H976" s="12"/>
      <c r="I976" s="11"/>
      <c r="J976" s="12"/>
      <c r="K976" s="12"/>
      <c r="L976" s="17">
        <f>IF($B976="","",IFERROR(INDEX('製品一覧'!$C$5:$C$54,MATCH($B976,'製品一覧'!$A$5:$A$54,0)),""))</f>
        <v/>
      </c>
      <c r="M976" s="18">
        <f>IF(AND(ISNUMBER($E976),ISNUMBER($L976),$L976&gt;0),IF(DAY($E976)&gt;DAY(DATE(YEAR($E976),MONTH($E976)+$L976+1,0)),DATE(YEAR($E976),MONTH($E976)+$L976+1,0),DATE(YEAR($E976),MONTH($E976)+$L976,DAY($E976))-1),"")</f>
        <v/>
      </c>
      <c r="N976" s="6">
        <f>IF($B976&amp;$D976&amp;$E976="","",IF($M976="","入力不足",IF($M976&gt;=TODAY(),"期間内の目安","期限切れの目安")))</f>
        <v/>
      </c>
      <c r="O976" s="6">
        <f>IF($D976="","",IF(SUMPRODUCT(--($D$5:$D$1004=$D976))&gt;1,"重複あり",""))</f>
        <v/>
      </c>
      <c r="P976" s="12"/>
    </row>
    <row r="977" spans="1:16">
      <c r="A977" s="15"/>
      <c r="B977" s="11"/>
      <c r="C977" s="16">
        <f>IF($B977="","",IFERROR(INDEX('製品一覧'!$B$5:$B$54,MATCH($B977,'製品一覧'!$A$5:$A$54,0)),"型番が未登録"))</f>
        <v/>
      </c>
      <c r="D977" s="11"/>
      <c r="E977" s="15"/>
      <c r="F977" s="12"/>
      <c r="G977" s="12"/>
      <c r="H977" s="12"/>
      <c r="I977" s="11"/>
      <c r="J977" s="12"/>
      <c r="K977" s="12"/>
      <c r="L977" s="17">
        <f>IF($B977="","",IFERROR(INDEX('製品一覧'!$C$5:$C$54,MATCH($B977,'製品一覧'!$A$5:$A$54,0)),""))</f>
        <v/>
      </c>
      <c r="M977" s="18">
        <f>IF(AND(ISNUMBER($E977),ISNUMBER($L977),$L977&gt;0),IF(DAY($E977)&gt;DAY(DATE(YEAR($E977),MONTH($E977)+$L977+1,0)),DATE(YEAR($E977),MONTH($E977)+$L977+1,0),DATE(YEAR($E977),MONTH($E977)+$L977,DAY($E977))-1),"")</f>
        <v/>
      </c>
      <c r="N977" s="6">
        <f>IF($B977&amp;$D977&amp;$E977="","",IF($M977="","入力不足",IF($M977&gt;=TODAY(),"期間内の目安","期限切れの目安")))</f>
        <v/>
      </c>
      <c r="O977" s="6">
        <f>IF($D977="","",IF(SUMPRODUCT(--($D$5:$D$1004=$D977))&gt;1,"重複あり",""))</f>
        <v/>
      </c>
      <c r="P977" s="12"/>
    </row>
    <row r="978" spans="1:16">
      <c r="A978" s="15"/>
      <c r="B978" s="11"/>
      <c r="C978" s="16">
        <f>IF($B978="","",IFERROR(INDEX('製品一覧'!$B$5:$B$54,MATCH($B978,'製品一覧'!$A$5:$A$54,0)),"型番が未登録"))</f>
        <v/>
      </c>
      <c r="D978" s="11"/>
      <c r="E978" s="15"/>
      <c r="F978" s="12"/>
      <c r="G978" s="12"/>
      <c r="H978" s="12"/>
      <c r="I978" s="11"/>
      <c r="J978" s="12"/>
      <c r="K978" s="12"/>
      <c r="L978" s="17">
        <f>IF($B978="","",IFERROR(INDEX('製品一覧'!$C$5:$C$54,MATCH($B978,'製品一覧'!$A$5:$A$54,0)),""))</f>
        <v/>
      </c>
      <c r="M978" s="18">
        <f>IF(AND(ISNUMBER($E978),ISNUMBER($L978),$L978&gt;0),IF(DAY($E978)&gt;DAY(DATE(YEAR($E978),MONTH($E978)+$L978+1,0)),DATE(YEAR($E978),MONTH($E978)+$L978+1,0),DATE(YEAR($E978),MONTH($E978)+$L978,DAY($E978))-1),"")</f>
        <v/>
      </c>
      <c r="N978" s="6">
        <f>IF($B978&amp;$D978&amp;$E978="","",IF($M978="","入力不足",IF($M978&gt;=TODAY(),"期間内の目安","期限切れの目安")))</f>
        <v/>
      </c>
      <c r="O978" s="6">
        <f>IF($D978="","",IF(SUMPRODUCT(--($D$5:$D$1004=$D978))&gt;1,"重複あり",""))</f>
        <v/>
      </c>
      <c r="P978" s="12"/>
    </row>
    <row r="979" spans="1:16">
      <c r="A979" s="15"/>
      <c r="B979" s="11"/>
      <c r="C979" s="16">
        <f>IF($B979="","",IFERROR(INDEX('製品一覧'!$B$5:$B$54,MATCH($B979,'製品一覧'!$A$5:$A$54,0)),"型番が未登録"))</f>
        <v/>
      </c>
      <c r="D979" s="11"/>
      <c r="E979" s="15"/>
      <c r="F979" s="12"/>
      <c r="G979" s="12"/>
      <c r="H979" s="12"/>
      <c r="I979" s="11"/>
      <c r="J979" s="12"/>
      <c r="K979" s="12"/>
      <c r="L979" s="17">
        <f>IF($B979="","",IFERROR(INDEX('製品一覧'!$C$5:$C$54,MATCH($B979,'製品一覧'!$A$5:$A$54,0)),""))</f>
        <v/>
      </c>
      <c r="M979" s="18">
        <f>IF(AND(ISNUMBER($E979),ISNUMBER($L979),$L979&gt;0),IF(DAY($E979)&gt;DAY(DATE(YEAR($E979),MONTH($E979)+$L979+1,0)),DATE(YEAR($E979),MONTH($E979)+$L979+1,0),DATE(YEAR($E979),MONTH($E979)+$L979,DAY($E979))-1),"")</f>
        <v/>
      </c>
      <c r="N979" s="6">
        <f>IF($B979&amp;$D979&amp;$E979="","",IF($M979="","入力不足",IF($M979&gt;=TODAY(),"期間内の目安","期限切れの目安")))</f>
        <v/>
      </c>
      <c r="O979" s="6">
        <f>IF($D979="","",IF(SUMPRODUCT(--($D$5:$D$1004=$D979))&gt;1,"重複あり",""))</f>
        <v/>
      </c>
      <c r="P979" s="12"/>
    </row>
    <row r="980" spans="1:16">
      <c r="A980" s="15"/>
      <c r="B980" s="11"/>
      <c r="C980" s="16">
        <f>IF($B980="","",IFERROR(INDEX('製品一覧'!$B$5:$B$54,MATCH($B980,'製品一覧'!$A$5:$A$54,0)),"型番が未登録"))</f>
        <v/>
      </c>
      <c r="D980" s="11"/>
      <c r="E980" s="15"/>
      <c r="F980" s="12"/>
      <c r="G980" s="12"/>
      <c r="H980" s="12"/>
      <c r="I980" s="11"/>
      <c r="J980" s="12"/>
      <c r="K980" s="12"/>
      <c r="L980" s="17">
        <f>IF($B980="","",IFERROR(INDEX('製品一覧'!$C$5:$C$54,MATCH($B980,'製品一覧'!$A$5:$A$54,0)),""))</f>
        <v/>
      </c>
      <c r="M980" s="18">
        <f>IF(AND(ISNUMBER($E980),ISNUMBER($L980),$L980&gt;0),IF(DAY($E980)&gt;DAY(DATE(YEAR($E980),MONTH($E980)+$L980+1,0)),DATE(YEAR($E980),MONTH($E980)+$L980+1,0),DATE(YEAR($E980),MONTH($E980)+$L980,DAY($E980))-1),"")</f>
        <v/>
      </c>
      <c r="N980" s="6">
        <f>IF($B980&amp;$D980&amp;$E980="","",IF($M980="","入力不足",IF($M980&gt;=TODAY(),"期間内の目安","期限切れの目安")))</f>
        <v/>
      </c>
      <c r="O980" s="6">
        <f>IF($D980="","",IF(SUMPRODUCT(--($D$5:$D$1004=$D980))&gt;1,"重複あり",""))</f>
        <v/>
      </c>
      <c r="P980" s="12"/>
    </row>
    <row r="981" spans="1:16">
      <c r="A981" s="15"/>
      <c r="B981" s="11"/>
      <c r="C981" s="16">
        <f>IF($B981="","",IFERROR(INDEX('製品一覧'!$B$5:$B$54,MATCH($B981,'製品一覧'!$A$5:$A$54,0)),"型番が未登録"))</f>
        <v/>
      </c>
      <c r="D981" s="11"/>
      <c r="E981" s="15"/>
      <c r="F981" s="12"/>
      <c r="G981" s="12"/>
      <c r="H981" s="12"/>
      <c r="I981" s="11"/>
      <c r="J981" s="12"/>
      <c r="K981" s="12"/>
      <c r="L981" s="17">
        <f>IF($B981="","",IFERROR(INDEX('製品一覧'!$C$5:$C$54,MATCH($B981,'製品一覧'!$A$5:$A$54,0)),""))</f>
        <v/>
      </c>
      <c r="M981" s="18">
        <f>IF(AND(ISNUMBER($E981),ISNUMBER($L981),$L981&gt;0),IF(DAY($E981)&gt;DAY(DATE(YEAR($E981),MONTH($E981)+$L981+1,0)),DATE(YEAR($E981),MONTH($E981)+$L981+1,0),DATE(YEAR($E981),MONTH($E981)+$L981,DAY($E981))-1),"")</f>
        <v/>
      </c>
      <c r="N981" s="6">
        <f>IF($B981&amp;$D981&amp;$E981="","",IF($M981="","入力不足",IF($M981&gt;=TODAY(),"期間内の目安","期限切れの目安")))</f>
        <v/>
      </c>
      <c r="O981" s="6">
        <f>IF($D981="","",IF(SUMPRODUCT(--($D$5:$D$1004=$D981))&gt;1,"重複あり",""))</f>
        <v/>
      </c>
      <c r="P981" s="12"/>
    </row>
    <row r="982" spans="1:16">
      <c r="A982" s="15"/>
      <c r="B982" s="11"/>
      <c r="C982" s="16">
        <f>IF($B982="","",IFERROR(INDEX('製品一覧'!$B$5:$B$54,MATCH($B982,'製品一覧'!$A$5:$A$54,0)),"型番が未登録"))</f>
        <v/>
      </c>
      <c r="D982" s="11"/>
      <c r="E982" s="15"/>
      <c r="F982" s="12"/>
      <c r="G982" s="12"/>
      <c r="H982" s="12"/>
      <c r="I982" s="11"/>
      <c r="J982" s="12"/>
      <c r="K982" s="12"/>
      <c r="L982" s="17">
        <f>IF($B982="","",IFERROR(INDEX('製品一覧'!$C$5:$C$54,MATCH($B982,'製品一覧'!$A$5:$A$54,0)),""))</f>
        <v/>
      </c>
      <c r="M982" s="18">
        <f>IF(AND(ISNUMBER($E982),ISNUMBER($L982),$L982&gt;0),IF(DAY($E982)&gt;DAY(DATE(YEAR($E982),MONTH($E982)+$L982+1,0)),DATE(YEAR($E982),MONTH($E982)+$L982+1,0),DATE(YEAR($E982),MONTH($E982)+$L982,DAY($E982))-1),"")</f>
        <v/>
      </c>
      <c r="N982" s="6">
        <f>IF($B982&amp;$D982&amp;$E982="","",IF($M982="","入力不足",IF($M982&gt;=TODAY(),"期間内の目安","期限切れの目安")))</f>
        <v/>
      </c>
      <c r="O982" s="6">
        <f>IF($D982="","",IF(SUMPRODUCT(--($D$5:$D$1004=$D982))&gt;1,"重複あり",""))</f>
        <v/>
      </c>
      <c r="P982" s="12"/>
    </row>
    <row r="983" spans="1:16">
      <c r="A983" s="15"/>
      <c r="B983" s="11"/>
      <c r="C983" s="16">
        <f>IF($B983="","",IFERROR(INDEX('製品一覧'!$B$5:$B$54,MATCH($B983,'製品一覧'!$A$5:$A$54,0)),"型番が未登録"))</f>
        <v/>
      </c>
      <c r="D983" s="11"/>
      <c r="E983" s="15"/>
      <c r="F983" s="12"/>
      <c r="G983" s="12"/>
      <c r="H983" s="12"/>
      <c r="I983" s="11"/>
      <c r="J983" s="12"/>
      <c r="K983" s="12"/>
      <c r="L983" s="17">
        <f>IF($B983="","",IFERROR(INDEX('製品一覧'!$C$5:$C$54,MATCH($B983,'製品一覧'!$A$5:$A$54,0)),""))</f>
        <v/>
      </c>
      <c r="M983" s="18">
        <f>IF(AND(ISNUMBER($E983),ISNUMBER($L983),$L983&gt;0),IF(DAY($E983)&gt;DAY(DATE(YEAR($E983),MONTH($E983)+$L983+1,0)),DATE(YEAR($E983),MONTH($E983)+$L983+1,0),DATE(YEAR($E983),MONTH($E983)+$L983,DAY($E983))-1),"")</f>
        <v/>
      </c>
      <c r="N983" s="6">
        <f>IF($B983&amp;$D983&amp;$E983="","",IF($M983="","入力不足",IF($M983&gt;=TODAY(),"期間内の目安","期限切れの目安")))</f>
        <v/>
      </c>
      <c r="O983" s="6">
        <f>IF($D983="","",IF(SUMPRODUCT(--($D$5:$D$1004=$D983))&gt;1,"重複あり",""))</f>
        <v/>
      </c>
      <c r="P983" s="12"/>
    </row>
    <row r="984" spans="1:16">
      <c r="A984" s="15"/>
      <c r="B984" s="11"/>
      <c r="C984" s="16">
        <f>IF($B984="","",IFERROR(INDEX('製品一覧'!$B$5:$B$54,MATCH($B984,'製品一覧'!$A$5:$A$54,0)),"型番が未登録"))</f>
        <v/>
      </c>
      <c r="D984" s="11"/>
      <c r="E984" s="15"/>
      <c r="F984" s="12"/>
      <c r="G984" s="12"/>
      <c r="H984" s="12"/>
      <c r="I984" s="11"/>
      <c r="J984" s="12"/>
      <c r="K984" s="12"/>
      <c r="L984" s="17">
        <f>IF($B984="","",IFERROR(INDEX('製品一覧'!$C$5:$C$54,MATCH($B984,'製品一覧'!$A$5:$A$54,0)),""))</f>
        <v/>
      </c>
      <c r="M984" s="18">
        <f>IF(AND(ISNUMBER($E984),ISNUMBER($L984),$L984&gt;0),IF(DAY($E984)&gt;DAY(DATE(YEAR($E984),MONTH($E984)+$L984+1,0)),DATE(YEAR($E984),MONTH($E984)+$L984+1,0),DATE(YEAR($E984),MONTH($E984)+$L984,DAY($E984))-1),"")</f>
        <v/>
      </c>
      <c r="N984" s="6">
        <f>IF($B984&amp;$D984&amp;$E984="","",IF($M984="","入力不足",IF($M984&gt;=TODAY(),"期間内の目安","期限切れの目安")))</f>
        <v/>
      </c>
      <c r="O984" s="6">
        <f>IF($D984="","",IF(SUMPRODUCT(--($D$5:$D$1004=$D984))&gt;1,"重複あり",""))</f>
        <v/>
      </c>
      <c r="P984" s="12"/>
    </row>
    <row r="985" spans="1:16">
      <c r="A985" s="15"/>
      <c r="B985" s="11"/>
      <c r="C985" s="16">
        <f>IF($B985="","",IFERROR(INDEX('製品一覧'!$B$5:$B$54,MATCH($B985,'製品一覧'!$A$5:$A$54,0)),"型番が未登録"))</f>
        <v/>
      </c>
      <c r="D985" s="11"/>
      <c r="E985" s="15"/>
      <c r="F985" s="12"/>
      <c r="G985" s="12"/>
      <c r="H985" s="12"/>
      <c r="I985" s="11"/>
      <c r="J985" s="12"/>
      <c r="K985" s="12"/>
      <c r="L985" s="17">
        <f>IF($B985="","",IFERROR(INDEX('製品一覧'!$C$5:$C$54,MATCH($B985,'製品一覧'!$A$5:$A$54,0)),""))</f>
        <v/>
      </c>
      <c r="M985" s="18">
        <f>IF(AND(ISNUMBER($E985),ISNUMBER($L985),$L985&gt;0),IF(DAY($E985)&gt;DAY(DATE(YEAR($E985),MONTH($E985)+$L985+1,0)),DATE(YEAR($E985),MONTH($E985)+$L985+1,0),DATE(YEAR($E985),MONTH($E985)+$L985,DAY($E985))-1),"")</f>
        <v/>
      </c>
      <c r="N985" s="6">
        <f>IF($B985&amp;$D985&amp;$E985="","",IF($M985="","入力不足",IF($M985&gt;=TODAY(),"期間内の目安","期限切れの目安")))</f>
        <v/>
      </c>
      <c r="O985" s="6">
        <f>IF($D985="","",IF(SUMPRODUCT(--($D$5:$D$1004=$D985))&gt;1,"重複あり",""))</f>
        <v/>
      </c>
      <c r="P985" s="12"/>
    </row>
    <row r="986" spans="1:16">
      <c r="A986" s="15"/>
      <c r="B986" s="11"/>
      <c r="C986" s="16">
        <f>IF($B986="","",IFERROR(INDEX('製品一覧'!$B$5:$B$54,MATCH($B986,'製品一覧'!$A$5:$A$54,0)),"型番が未登録"))</f>
        <v/>
      </c>
      <c r="D986" s="11"/>
      <c r="E986" s="15"/>
      <c r="F986" s="12"/>
      <c r="G986" s="12"/>
      <c r="H986" s="12"/>
      <c r="I986" s="11"/>
      <c r="J986" s="12"/>
      <c r="K986" s="12"/>
      <c r="L986" s="17">
        <f>IF($B986="","",IFERROR(INDEX('製品一覧'!$C$5:$C$54,MATCH($B986,'製品一覧'!$A$5:$A$54,0)),""))</f>
        <v/>
      </c>
      <c r="M986" s="18">
        <f>IF(AND(ISNUMBER($E986),ISNUMBER($L986),$L986&gt;0),IF(DAY($E986)&gt;DAY(DATE(YEAR($E986),MONTH($E986)+$L986+1,0)),DATE(YEAR($E986),MONTH($E986)+$L986+1,0),DATE(YEAR($E986),MONTH($E986)+$L986,DAY($E986))-1),"")</f>
        <v/>
      </c>
      <c r="N986" s="6">
        <f>IF($B986&amp;$D986&amp;$E986="","",IF($M986="","入力不足",IF($M986&gt;=TODAY(),"期間内の目安","期限切れの目安")))</f>
        <v/>
      </c>
      <c r="O986" s="6">
        <f>IF($D986="","",IF(SUMPRODUCT(--($D$5:$D$1004=$D986))&gt;1,"重複あり",""))</f>
        <v/>
      </c>
      <c r="P986" s="12"/>
    </row>
    <row r="987" spans="1:16">
      <c r="A987" s="15"/>
      <c r="B987" s="11"/>
      <c r="C987" s="16">
        <f>IF($B987="","",IFERROR(INDEX('製品一覧'!$B$5:$B$54,MATCH($B987,'製品一覧'!$A$5:$A$54,0)),"型番が未登録"))</f>
        <v/>
      </c>
      <c r="D987" s="11"/>
      <c r="E987" s="15"/>
      <c r="F987" s="12"/>
      <c r="G987" s="12"/>
      <c r="H987" s="12"/>
      <c r="I987" s="11"/>
      <c r="J987" s="12"/>
      <c r="K987" s="12"/>
      <c r="L987" s="17">
        <f>IF($B987="","",IFERROR(INDEX('製品一覧'!$C$5:$C$54,MATCH($B987,'製品一覧'!$A$5:$A$54,0)),""))</f>
        <v/>
      </c>
      <c r="M987" s="18">
        <f>IF(AND(ISNUMBER($E987),ISNUMBER($L987),$L987&gt;0),IF(DAY($E987)&gt;DAY(DATE(YEAR($E987),MONTH($E987)+$L987+1,0)),DATE(YEAR($E987),MONTH($E987)+$L987+1,0),DATE(YEAR($E987),MONTH($E987)+$L987,DAY($E987))-1),"")</f>
        <v/>
      </c>
      <c r="N987" s="6">
        <f>IF($B987&amp;$D987&amp;$E987="","",IF($M987="","入力不足",IF($M987&gt;=TODAY(),"期間内の目安","期限切れの目安")))</f>
        <v/>
      </c>
      <c r="O987" s="6">
        <f>IF($D987="","",IF(SUMPRODUCT(--($D$5:$D$1004=$D987))&gt;1,"重複あり",""))</f>
        <v/>
      </c>
      <c r="P987" s="12"/>
    </row>
    <row r="988" spans="1:16">
      <c r="A988" s="15"/>
      <c r="B988" s="11"/>
      <c r="C988" s="16">
        <f>IF($B988="","",IFERROR(INDEX('製品一覧'!$B$5:$B$54,MATCH($B988,'製品一覧'!$A$5:$A$54,0)),"型番が未登録"))</f>
        <v/>
      </c>
      <c r="D988" s="11"/>
      <c r="E988" s="15"/>
      <c r="F988" s="12"/>
      <c r="G988" s="12"/>
      <c r="H988" s="12"/>
      <c r="I988" s="11"/>
      <c r="J988" s="12"/>
      <c r="K988" s="12"/>
      <c r="L988" s="17">
        <f>IF($B988="","",IFERROR(INDEX('製品一覧'!$C$5:$C$54,MATCH($B988,'製品一覧'!$A$5:$A$54,0)),""))</f>
        <v/>
      </c>
      <c r="M988" s="18">
        <f>IF(AND(ISNUMBER($E988),ISNUMBER($L988),$L988&gt;0),IF(DAY($E988)&gt;DAY(DATE(YEAR($E988),MONTH($E988)+$L988+1,0)),DATE(YEAR($E988),MONTH($E988)+$L988+1,0),DATE(YEAR($E988),MONTH($E988)+$L988,DAY($E988))-1),"")</f>
        <v/>
      </c>
      <c r="N988" s="6">
        <f>IF($B988&amp;$D988&amp;$E988="","",IF($M988="","入力不足",IF($M988&gt;=TODAY(),"期間内の目安","期限切れの目安")))</f>
        <v/>
      </c>
      <c r="O988" s="6">
        <f>IF($D988="","",IF(SUMPRODUCT(--($D$5:$D$1004=$D988))&gt;1,"重複あり",""))</f>
        <v/>
      </c>
      <c r="P988" s="12"/>
    </row>
    <row r="989" spans="1:16">
      <c r="A989" s="15"/>
      <c r="B989" s="11"/>
      <c r="C989" s="16">
        <f>IF($B989="","",IFERROR(INDEX('製品一覧'!$B$5:$B$54,MATCH($B989,'製品一覧'!$A$5:$A$54,0)),"型番が未登録"))</f>
        <v/>
      </c>
      <c r="D989" s="11"/>
      <c r="E989" s="15"/>
      <c r="F989" s="12"/>
      <c r="G989" s="12"/>
      <c r="H989" s="12"/>
      <c r="I989" s="11"/>
      <c r="J989" s="12"/>
      <c r="K989" s="12"/>
      <c r="L989" s="17">
        <f>IF($B989="","",IFERROR(INDEX('製品一覧'!$C$5:$C$54,MATCH($B989,'製品一覧'!$A$5:$A$54,0)),""))</f>
        <v/>
      </c>
      <c r="M989" s="18">
        <f>IF(AND(ISNUMBER($E989),ISNUMBER($L989),$L989&gt;0),IF(DAY($E989)&gt;DAY(DATE(YEAR($E989),MONTH($E989)+$L989+1,0)),DATE(YEAR($E989),MONTH($E989)+$L989+1,0),DATE(YEAR($E989),MONTH($E989)+$L989,DAY($E989))-1),"")</f>
        <v/>
      </c>
      <c r="N989" s="6">
        <f>IF($B989&amp;$D989&amp;$E989="","",IF($M989="","入力不足",IF($M989&gt;=TODAY(),"期間内の目安","期限切れの目安")))</f>
        <v/>
      </c>
      <c r="O989" s="6">
        <f>IF($D989="","",IF(SUMPRODUCT(--($D$5:$D$1004=$D989))&gt;1,"重複あり",""))</f>
        <v/>
      </c>
      <c r="P989" s="12"/>
    </row>
    <row r="990" spans="1:16">
      <c r="A990" s="15"/>
      <c r="B990" s="11"/>
      <c r="C990" s="16">
        <f>IF($B990="","",IFERROR(INDEX('製品一覧'!$B$5:$B$54,MATCH($B990,'製品一覧'!$A$5:$A$54,0)),"型番が未登録"))</f>
        <v/>
      </c>
      <c r="D990" s="11"/>
      <c r="E990" s="15"/>
      <c r="F990" s="12"/>
      <c r="G990" s="12"/>
      <c r="H990" s="12"/>
      <c r="I990" s="11"/>
      <c r="J990" s="12"/>
      <c r="K990" s="12"/>
      <c r="L990" s="17">
        <f>IF($B990="","",IFERROR(INDEX('製品一覧'!$C$5:$C$54,MATCH($B990,'製品一覧'!$A$5:$A$54,0)),""))</f>
        <v/>
      </c>
      <c r="M990" s="18">
        <f>IF(AND(ISNUMBER($E990),ISNUMBER($L990),$L990&gt;0),IF(DAY($E990)&gt;DAY(DATE(YEAR($E990),MONTH($E990)+$L990+1,0)),DATE(YEAR($E990),MONTH($E990)+$L990+1,0),DATE(YEAR($E990),MONTH($E990)+$L990,DAY($E990))-1),"")</f>
        <v/>
      </c>
      <c r="N990" s="6">
        <f>IF($B990&amp;$D990&amp;$E990="","",IF($M990="","入力不足",IF($M990&gt;=TODAY(),"期間内の目安","期限切れの目安")))</f>
        <v/>
      </c>
      <c r="O990" s="6">
        <f>IF($D990="","",IF(SUMPRODUCT(--($D$5:$D$1004=$D990))&gt;1,"重複あり",""))</f>
        <v/>
      </c>
      <c r="P990" s="12"/>
    </row>
    <row r="991" spans="1:16">
      <c r="A991" s="15"/>
      <c r="B991" s="11"/>
      <c r="C991" s="16">
        <f>IF($B991="","",IFERROR(INDEX('製品一覧'!$B$5:$B$54,MATCH($B991,'製品一覧'!$A$5:$A$54,0)),"型番が未登録"))</f>
        <v/>
      </c>
      <c r="D991" s="11"/>
      <c r="E991" s="15"/>
      <c r="F991" s="12"/>
      <c r="G991" s="12"/>
      <c r="H991" s="12"/>
      <c r="I991" s="11"/>
      <c r="J991" s="12"/>
      <c r="K991" s="12"/>
      <c r="L991" s="17">
        <f>IF($B991="","",IFERROR(INDEX('製品一覧'!$C$5:$C$54,MATCH($B991,'製品一覧'!$A$5:$A$54,0)),""))</f>
        <v/>
      </c>
      <c r="M991" s="18">
        <f>IF(AND(ISNUMBER($E991),ISNUMBER($L991),$L991&gt;0),IF(DAY($E991)&gt;DAY(DATE(YEAR($E991),MONTH($E991)+$L991+1,0)),DATE(YEAR($E991),MONTH($E991)+$L991+1,0),DATE(YEAR($E991),MONTH($E991)+$L991,DAY($E991))-1),"")</f>
        <v/>
      </c>
      <c r="N991" s="6">
        <f>IF($B991&amp;$D991&amp;$E991="","",IF($M991="","入力不足",IF($M991&gt;=TODAY(),"期間内の目安","期限切れの目安")))</f>
        <v/>
      </c>
      <c r="O991" s="6">
        <f>IF($D991="","",IF(SUMPRODUCT(--($D$5:$D$1004=$D991))&gt;1,"重複あり",""))</f>
        <v/>
      </c>
      <c r="P991" s="12"/>
    </row>
    <row r="992" spans="1:16">
      <c r="A992" s="15"/>
      <c r="B992" s="11"/>
      <c r="C992" s="16">
        <f>IF($B992="","",IFERROR(INDEX('製品一覧'!$B$5:$B$54,MATCH($B992,'製品一覧'!$A$5:$A$54,0)),"型番が未登録"))</f>
        <v/>
      </c>
      <c r="D992" s="11"/>
      <c r="E992" s="15"/>
      <c r="F992" s="12"/>
      <c r="G992" s="12"/>
      <c r="H992" s="12"/>
      <c r="I992" s="11"/>
      <c r="J992" s="12"/>
      <c r="K992" s="12"/>
      <c r="L992" s="17">
        <f>IF($B992="","",IFERROR(INDEX('製品一覧'!$C$5:$C$54,MATCH($B992,'製品一覧'!$A$5:$A$54,0)),""))</f>
        <v/>
      </c>
      <c r="M992" s="18">
        <f>IF(AND(ISNUMBER($E992),ISNUMBER($L992),$L992&gt;0),IF(DAY($E992)&gt;DAY(DATE(YEAR($E992),MONTH($E992)+$L992+1,0)),DATE(YEAR($E992),MONTH($E992)+$L992+1,0),DATE(YEAR($E992),MONTH($E992)+$L992,DAY($E992))-1),"")</f>
        <v/>
      </c>
      <c r="N992" s="6">
        <f>IF($B992&amp;$D992&amp;$E992="","",IF($M992="","入力不足",IF($M992&gt;=TODAY(),"期間内の目安","期限切れの目安")))</f>
        <v/>
      </c>
      <c r="O992" s="6">
        <f>IF($D992="","",IF(SUMPRODUCT(--($D$5:$D$1004=$D992))&gt;1,"重複あり",""))</f>
        <v/>
      </c>
      <c r="P992" s="12"/>
    </row>
    <row r="993" spans="1:16">
      <c r="A993" s="15"/>
      <c r="B993" s="11"/>
      <c r="C993" s="16">
        <f>IF($B993="","",IFERROR(INDEX('製品一覧'!$B$5:$B$54,MATCH($B993,'製品一覧'!$A$5:$A$54,0)),"型番が未登録"))</f>
        <v/>
      </c>
      <c r="D993" s="11"/>
      <c r="E993" s="15"/>
      <c r="F993" s="12"/>
      <c r="G993" s="12"/>
      <c r="H993" s="12"/>
      <c r="I993" s="11"/>
      <c r="J993" s="12"/>
      <c r="K993" s="12"/>
      <c r="L993" s="17">
        <f>IF($B993="","",IFERROR(INDEX('製品一覧'!$C$5:$C$54,MATCH($B993,'製品一覧'!$A$5:$A$54,0)),""))</f>
        <v/>
      </c>
      <c r="M993" s="18">
        <f>IF(AND(ISNUMBER($E993),ISNUMBER($L993),$L993&gt;0),IF(DAY($E993)&gt;DAY(DATE(YEAR($E993),MONTH($E993)+$L993+1,0)),DATE(YEAR($E993),MONTH($E993)+$L993+1,0),DATE(YEAR($E993),MONTH($E993)+$L993,DAY($E993))-1),"")</f>
        <v/>
      </c>
      <c r="N993" s="6">
        <f>IF($B993&amp;$D993&amp;$E993="","",IF($M993="","入力不足",IF($M993&gt;=TODAY(),"期間内の目安","期限切れの目安")))</f>
        <v/>
      </c>
      <c r="O993" s="6">
        <f>IF($D993="","",IF(SUMPRODUCT(--($D$5:$D$1004=$D993))&gt;1,"重複あり",""))</f>
        <v/>
      </c>
      <c r="P993" s="12"/>
    </row>
    <row r="994" spans="1:16">
      <c r="A994" s="15"/>
      <c r="B994" s="11"/>
      <c r="C994" s="16">
        <f>IF($B994="","",IFERROR(INDEX('製品一覧'!$B$5:$B$54,MATCH($B994,'製品一覧'!$A$5:$A$54,0)),"型番が未登録"))</f>
        <v/>
      </c>
      <c r="D994" s="11"/>
      <c r="E994" s="15"/>
      <c r="F994" s="12"/>
      <c r="G994" s="12"/>
      <c r="H994" s="12"/>
      <c r="I994" s="11"/>
      <c r="J994" s="12"/>
      <c r="K994" s="12"/>
      <c r="L994" s="17">
        <f>IF($B994="","",IFERROR(INDEX('製品一覧'!$C$5:$C$54,MATCH($B994,'製品一覧'!$A$5:$A$54,0)),""))</f>
        <v/>
      </c>
      <c r="M994" s="18">
        <f>IF(AND(ISNUMBER($E994),ISNUMBER($L994),$L994&gt;0),IF(DAY($E994)&gt;DAY(DATE(YEAR($E994),MONTH($E994)+$L994+1,0)),DATE(YEAR($E994),MONTH($E994)+$L994+1,0),DATE(YEAR($E994),MONTH($E994)+$L994,DAY($E994))-1),"")</f>
        <v/>
      </c>
      <c r="N994" s="6">
        <f>IF($B994&amp;$D994&amp;$E994="","",IF($M994="","入力不足",IF($M994&gt;=TODAY(),"期間内の目安","期限切れの目安")))</f>
        <v/>
      </c>
      <c r="O994" s="6">
        <f>IF($D994="","",IF(SUMPRODUCT(--($D$5:$D$1004=$D994))&gt;1,"重複あり",""))</f>
        <v/>
      </c>
      <c r="P994" s="12"/>
    </row>
    <row r="995" spans="1:16">
      <c r="A995" s="15"/>
      <c r="B995" s="11"/>
      <c r="C995" s="16">
        <f>IF($B995="","",IFERROR(INDEX('製品一覧'!$B$5:$B$54,MATCH($B995,'製品一覧'!$A$5:$A$54,0)),"型番が未登録"))</f>
        <v/>
      </c>
      <c r="D995" s="11"/>
      <c r="E995" s="15"/>
      <c r="F995" s="12"/>
      <c r="G995" s="12"/>
      <c r="H995" s="12"/>
      <c r="I995" s="11"/>
      <c r="J995" s="12"/>
      <c r="K995" s="12"/>
      <c r="L995" s="17">
        <f>IF($B995="","",IFERROR(INDEX('製品一覧'!$C$5:$C$54,MATCH($B995,'製品一覧'!$A$5:$A$54,0)),""))</f>
        <v/>
      </c>
      <c r="M995" s="18">
        <f>IF(AND(ISNUMBER($E995),ISNUMBER($L995),$L995&gt;0),IF(DAY($E995)&gt;DAY(DATE(YEAR($E995),MONTH($E995)+$L995+1,0)),DATE(YEAR($E995),MONTH($E995)+$L995+1,0),DATE(YEAR($E995),MONTH($E995)+$L995,DAY($E995))-1),"")</f>
        <v/>
      </c>
      <c r="N995" s="6">
        <f>IF($B995&amp;$D995&amp;$E995="","",IF($M995="","入力不足",IF($M995&gt;=TODAY(),"期間内の目安","期限切れの目安")))</f>
        <v/>
      </c>
      <c r="O995" s="6">
        <f>IF($D995="","",IF(SUMPRODUCT(--($D$5:$D$1004=$D995))&gt;1,"重複あり",""))</f>
        <v/>
      </c>
      <c r="P995" s="12"/>
    </row>
    <row r="996" spans="1:16">
      <c r="A996" s="15"/>
      <c r="B996" s="11"/>
      <c r="C996" s="16">
        <f>IF($B996="","",IFERROR(INDEX('製品一覧'!$B$5:$B$54,MATCH($B996,'製品一覧'!$A$5:$A$54,0)),"型番が未登録"))</f>
        <v/>
      </c>
      <c r="D996" s="11"/>
      <c r="E996" s="15"/>
      <c r="F996" s="12"/>
      <c r="G996" s="12"/>
      <c r="H996" s="12"/>
      <c r="I996" s="11"/>
      <c r="J996" s="12"/>
      <c r="K996" s="12"/>
      <c r="L996" s="17">
        <f>IF($B996="","",IFERROR(INDEX('製品一覧'!$C$5:$C$54,MATCH($B996,'製品一覧'!$A$5:$A$54,0)),""))</f>
        <v/>
      </c>
      <c r="M996" s="18">
        <f>IF(AND(ISNUMBER($E996),ISNUMBER($L996),$L996&gt;0),IF(DAY($E996)&gt;DAY(DATE(YEAR($E996),MONTH($E996)+$L996+1,0)),DATE(YEAR($E996),MONTH($E996)+$L996+1,0),DATE(YEAR($E996),MONTH($E996)+$L996,DAY($E996))-1),"")</f>
        <v/>
      </c>
      <c r="N996" s="6">
        <f>IF($B996&amp;$D996&amp;$E996="","",IF($M996="","入力不足",IF($M996&gt;=TODAY(),"期間内の目安","期限切れの目安")))</f>
        <v/>
      </c>
      <c r="O996" s="6">
        <f>IF($D996="","",IF(SUMPRODUCT(--($D$5:$D$1004=$D996))&gt;1,"重複あり",""))</f>
        <v/>
      </c>
      <c r="P996" s="12"/>
    </row>
    <row r="997" spans="1:16">
      <c r="A997" s="15"/>
      <c r="B997" s="11"/>
      <c r="C997" s="16">
        <f>IF($B997="","",IFERROR(INDEX('製品一覧'!$B$5:$B$54,MATCH($B997,'製品一覧'!$A$5:$A$54,0)),"型番が未登録"))</f>
        <v/>
      </c>
      <c r="D997" s="11"/>
      <c r="E997" s="15"/>
      <c r="F997" s="12"/>
      <c r="G997" s="12"/>
      <c r="H997" s="12"/>
      <c r="I997" s="11"/>
      <c r="J997" s="12"/>
      <c r="K997" s="12"/>
      <c r="L997" s="17">
        <f>IF($B997="","",IFERROR(INDEX('製品一覧'!$C$5:$C$54,MATCH($B997,'製品一覧'!$A$5:$A$54,0)),""))</f>
        <v/>
      </c>
      <c r="M997" s="18">
        <f>IF(AND(ISNUMBER($E997),ISNUMBER($L997),$L997&gt;0),IF(DAY($E997)&gt;DAY(DATE(YEAR($E997),MONTH($E997)+$L997+1,0)),DATE(YEAR($E997),MONTH($E997)+$L997+1,0),DATE(YEAR($E997),MONTH($E997)+$L997,DAY($E997))-1),"")</f>
        <v/>
      </c>
      <c r="N997" s="6">
        <f>IF($B997&amp;$D997&amp;$E997="","",IF($M997="","入力不足",IF($M997&gt;=TODAY(),"期間内の目安","期限切れの目安")))</f>
        <v/>
      </c>
      <c r="O997" s="6">
        <f>IF($D997="","",IF(SUMPRODUCT(--($D$5:$D$1004=$D997))&gt;1,"重複あり",""))</f>
        <v/>
      </c>
      <c r="P997" s="12"/>
    </row>
    <row r="998" spans="1:16">
      <c r="A998" s="15"/>
      <c r="B998" s="11"/>
      <c r="C998" s="16">
        <f>IF($B998="","",IFERROR(INDEX('製品一覧'!$B$5:$B$54,MATCH($B998,'製品一覧'!$A$5:$A$54,0)),"型番が未登録"))</f>
        <v/>
      </c>
      <c r="D998" s="11"/>
      <c r="E998" s="15"/>
      <c r="F998" s="12"/>
      <c r="G998" s="12"/>
      <c r="H998" s="12"/>
      <c r="I998" s="11"/>
      <c r="J998" s="12"/>
      <c r="K998" s="12"/>
      <c r="L998" s="17">
        <f>IF($B998="","",IFERROR(INDEX('製品一覧'!$C$5:$C$54,MATCH($B998,'製品一覧'!$A$5:$A$54,0)),""))</f>
        <v/>
      </c>
      <c r="M998" s="18">
        <f>IF(AND(ISNUMBER($E998),ISNUMBER($L998),$L998&gt;0),IF(DAY($E998)&gt;DAY(DATE(YEAR($E998),MONTH($E998)+$L998+1,0)),DATE(YEAR($E998),MONTH($E998)+$L998+1,0),DATE(YEAR($E998),MONTH($E998)+$L998,DAY($E998))-1),"")</f>
        <v/>
      </c>
      <c r="N998" s="6">
        <f>IF($B998&amp;$D998&amp;$E998="","",IF($M998="","入力不足",IF($M998&gt;=TODAY(),"期間内の目安","期限切れの目安")))</f>
        <v/>
      </c>
      <c r="O998" s="6">
        <f>IF($D998="","",IF(SUMPRODUCT(--($D$5:$D$1004=$D998))&gt;1,"重複あり",""))</f>
        <v/>
      </c>
      <c r="P998" s="12"/>
    </row>
    <row r="999" spans="1:16">
      <c r="A999" s="15"/>
      <c r="B999" s="11"/>
      <c r="C999" s="16">
        <f>IF($B999="","",IFERROR(INDEX('製品一覧'!$B$5:$B$54,MATCH($B999,'製品一覧'!$A$5:$A$54,0)),"型番が未登録"))</f>
        <v/>
      </c>
      <c r="D999" s="11"/>
      <c r="E999" s="15"/>
      <c r="F999" s="12"/>
      <c r="G999" s="12"/>
      <c r="H999" s="12"/>
      <c r="I999" s="11"/>
      <c r="J999" s="12"/>
      <c r="K999" s="12"/>
      <c r="L999" s="17">
        <f>IF($B999="","",IFERROR(INDEX('製品一覧'!$C$5:$C$54,MATCH($B999,'製品一覧'!$A$5:$A$54,0)),""))</f>
        <v/>
      </c>
      <c r="M999" s="18">
        <f>IF(AND(ISNUMBER($E999),ISNUMBER($L999),$L999&gt;0),IF(DAY($E999)&gt;DAY(DATE(YEAR($E999),MONTH($E999)+$L999+1,0)),DATE(YEAR($E999),MONTH($E999)+$L999+1,0),DATE(YEAR($E999),MONTH($E999)+$L999,DAY($E999))-1),"")</f>
        <v/>
      </c>
      <c r="N999" s="6">
        <f>IF($B999&amp;$D999&amp;$E999="","",IF($M999="","入力不足",IF($M999&gt;=TODAY(),"期間内の目安","期限切れの目安")))</f>
        <v/>
      </c>
      <c r="O999" s="6">
        <f>IF($D999="","",IF(SUMPRODUCT(--($D$5:$D$1004=$D999))&gt;1,"重複あり",""))</f>
        <v/>
      </c>
      <c r="P999" s="12"/>
    </row>
    <row r="1000" spans="1:16">
      <c r="A1000" s="15"/>
      <c r="B1000" s="11"/>
      <c r="C1000" s="16">
        <f>IF($B1000="","",IFERROR(INDEX('製品一覧'!$B$5:$B$54,MATCH($B1000,'製品一覧'!$A$5:$A$54,0)),"型番が未登録"))</f>
        <v/>
      </c>
      <c r="D1000" s="11"/>
      <c r="E1000" s="15"/>
      <c r="F1000" s="12"/>
      <c r="G1000" s="12"/>
      <c r="H1000" s="12"/>
      <c r="I1000" s="11"/>
      <c r="J1000" s="12"/>
      <c r="K1000" s="12"/>
      <c r="L1000" s="17">
        <f>IF($B1000="","",IFERROR(INDEX('製品一覧'!$C$5:$C$54,MATCH($B1000,'製品一覧'!$A$5:$A$54,0)),""))</f>
        <v/>
      </c>
      <c r="M1000" s="18">
        <f>IF(AND(ISNUMBER($E1000),ISNUMBER($L1000),$L1000&gt;0),IF(DAY($E1000)&gt;DAY(DATE(YEAR($E1000),MONTH($E1000)+$L1000+1,0)),DATE(YEAR($E1000),MONTH($E1000)+$L1000+1,0),DATE(YEAR($E1000),MONTH($E1000)+$L1000,DAY($E1000))-1),"")</f>
        <v/>
      </c>
      <c r="N1000" s="6">
        <f>IF($B1000&amp;$D1000&amp;$E1000="","",IF($M1000="","入力不足",IF($M1000&gt;=TODAY(),"期間内の目安","期限切れの目安")))</f>
        <v/>
      </c>
      <c r="O1000" s="6">
        <f>IF($D1000="","",IF(SUMPRODUCT(--($D$5:$D$1004=$D1000))&gt;1,"重複あり",""))</f>
        <v/>
      </c>
      <c r="P1000" s="12"/>
    </row>
    <row r="1001" spans="1:16">
      <c r="A1001" s="15"/>
      <c r="B1001" s="11"/>
      <c r="C1001" s="16">
        <f>IF($B1001="","",IFERROR(INDEX('製品一覧'!$B$5:$B$54,MATCH($B1001,'製品一覧'!$A$5:$A$54,0)),"型番が未登録"))</f>
        <v/>
      </c>
      <c r="D1001" s="11"/>
      <c r="E1001" s="15"/>
      <c r="F1001" s="12"/>
      <c r="G1001" s="12"/>
      <c r="H1001" s="12"/>
      <c r="I1001" s="11"/>
      <c r="J1001" s="12"/>
      <c r="K1001" s="12"/>
      <c r="L1001" s="17">
        <f>IF($B1001="","",IFERROR(INDEX('製品一覧'!$C$5:$C$54,MATCH($B1001,'製品一覧'!$A$5:$A$54,0)),""))</f>
        <v/>
      </c>
      <c r="M1001" s="18">
        <f>IF(AND(ISNUMBER($E1001),ISNUMBER($L1001),$L1001&gt;0),IF(DAY($E1001)&gt;DAY(DATE(YEAR($E1001),MONTH($E1001)+$L1001+1,0)),DATE(YEAR($E1001),MONTH($E1001)+$L1001+1,0),DATE(YEAR($E1001),MONTH($E1001)+$L1001,DAY($E1001))-1),"")</f>
        <v/>
      </c>
      <c r="N1001" s="6">
        <f>IF($B1001&amp;$D1001&amp;$E1001="","",IF($M1001="","入力不足",IF($M1001&gt;=TODAY(),"期間内の目安","期限切れの目安")))</f>
        <v/>
      </c>
      <c r="O1001" s="6">
        <f>IF($D1001="","",IF(SUMPRODUCT(--($D$5:$D$1004=$D1001))&gt;1,"重複あり",""))</f>
        <v/>
      </c>
      <c r="P1001" s="12"/>
    </row>
    <row r="1002" spans="1:16">
      <c r="A1002" s="15"/>
      <c r="B1002" s="11"/>
      <c r="C1002" s="16">
        <f>IF($B1002="","",IFERROR(INDEX('製品一覧'!$B$5:$B$54,MATCH($B1002,'製品一覧'!$A$5:$A$54,0)),"型番が未登録"))</f>
        <v/>
      </c>
      <c r="D1002" s="11"/>
      <c r="E1002" s="15"/>
      <c r="F1002" s="12"/>
      <c r="G1002" s="12"/>
      <c r="H1002" s="12"/>
      <c r="I1002" s="11"/>
      <c r="J1002" s="12"/>
      <c r="K1002" s="12"/>
      <c r="L1002" s="17">
        <f>IF($B1002="","",IFERROR(INDEX('製品一覧'!$C$5:$C$54,MATCH($B1002,'製品一覧'!$A$5:$A$54,0)),""))</f>
        <v/>
      </c>
      <c r="M1002" s="18">
        <f>IF(AND(ISNUMBER($E1002),ISNUMBER($L1002),$L1002&gt;0),IF(DAY($E1002)&gt;DAY(DATE(YEAR($E1002),MONTH($E1002)+$L1002+1,0)),DATE(YEAR($E1002),MONTH($E1002)+$L1002+1,0),DATE(YEAR($E1002),MONTH($E1002)+$L1002,DAY($E1002))-1),"")</f>
        <v/>
      </c>
      <c r="N1002" s="6">
        <f>IF($B1002&amp;$D1002&amp;$E1002="","",IF($M1002="","入力不足",IF($M1002&gt;=TODAY(),"期間内の目安","期限切れの目安")))</f>
        <v/>
      </c>
      <c r="O1002" s="6">
        <f>IF($D1002="","",IF(SUMPRODUCT(--($D$5:$D$1004=$D1002))&gt;1,"重複あり",""))</f>
        <v/>
      </c>
      <c r="P1002" s="12"/>
    </row>
    <row r="1003" spans="1:16">
      <c r="A1003" s="15"/>
      <c r="B1003" s="11"/>
      <c r="C1003" s="16">
        <f>IF($B1003="","",IFERROR(INDEX('製品一覧'!$B$5:$B$54,MATCH($B1003,'製品一覧'!$A$5:$A$54,0)),"型番が未登録"))</f>
        <v/>
      </c>
      <c r="D1003" s="11"/>
      <c r="E1003" s="15"/>
      <c r="F1003" s="12"/>
      <c r="G1003" s="12"/>
      <c r="H1003" s="12"/>
      <c r="I1003" s="11"/>
      <c r="J1003" s="12"/>
      <c r="K1003" s="12"/>
      <c r="L1003" s="17">
        <f>IF($B1003="","",IFERROR(INDEX('製品一覧'!$C$5:$C$54,MATCH($B1003,'製品一覧'!$A$5:$A$54,0)),""))</f>
        <v/>
      </c>
      <c r="M1003" s="18">
        <f>IF(AND(ISNUMBER($E1003),ISNUMBER($L1003),$L1003&gt;0),IF(DAY($E1003)&gt;DAY(DATE(YEAR($E1003),MONTH($E1003)+$L1003+1,0)),DATE(YEAR($E1003),MONTH($E1003)+$L1003+1,0),DATE(YEAR($E1003),MONTH($E1003)+$L1003,DAY($E1003))-1),"")</f>
        <v/>
      </c>
      <c r="N1003" s="6">
        <f>IF($B1003&amp;$D1003&amp;$E1003="","",IF($M1003="","入力不足",IF($M1003&gt;=TODAY(),"期間内の目安","期限切れの目安")))</f>
        <v/>
      </c>
      <c r="O1003" s="6">
        <f>IF($D1003="","",IF(SUMPRODUCT(--($D$5:$D$1004=$D1003))&gt;1,"重複あり",""))</f>
        <v/>
      </c>
      <c r="P1003" s="12"/>
    </row>
    <row r="1004" spans="1:16">
      <c r="A1004" s="15"/>
      <c r="B1004" s="11"/>
      <c r="C1004" s="16">
        <f>IF($B1004="","",IFERROR(INDEX('製品一覧'!$B$5:$B$54,MATCH($B1004,'製品一覧'!$A$5:$A$54,0)),"型番が未登録"))</f>
        <v/>
      </c>
      <c r="D1004" s="11"/>
      <c r="E1004" s="15"/>
      <c r="F1004" s="12"/>
      <c r="G1004" s="12"/>
      <c r="H1004" s="12"/>
      <c r="I1004" s="11"/>
      <c r="J1004" s="12"/>
      <c r="K1004" s="12"/>
      <c r="L1004" s="17">
        <f>IF($B1004="","",IFERROR(INDEX('製品一覧'!$C$5:$C$54,MATCH($B1004,'製品一覧'!$A$5:$A$54,0)),""))</f>
        <v/>
      </c>
      <c r="M1004" s="18">
        <f>IF(AND(ISNUMBER($E1004),ISNUMBER($L1004),$L1004&gt;0),IF(DAY($E1004)&gt;DAY(DATE(YEAR($E1004),MONTH($E1004)+$L1004+1,0)),DATE(YEAR($E1004),MONTH($E1004)+$L1004+1,0),DATE(YEAR($E1004),MONTH($E1004)+$L1004,DAY($E1004))-1),"")</f>
        <v/>
      </c>
      <c r="N1004" s="6">
        <f>IF($B1004&amp;$D1004&amp;$E1004="","",IF($M1004="","入力不足",IF($M1004&gt;=TODAY(),"期間内の目安","期限切れの目安")))</f>
        <v/>
      </c>
      <c r="O1004" s="6">
        <f>IF($D1004="","",IF(SUMPRODUCT(--($D$5:$D$1004=$D1004))&gt;1,"重複あり",""))</f>
        <v/>
      </c>
      <c r="P1004" s="12"/>
    </row>
  </sheetData>
  <autoFilter ref="A4:P1004"/>
  <conditionalFormatting sqref="N5:N1004">
    <cfRule type="cellIs" dxfId="0" priority="1" operator="equal">
      <formula>"期限切れの目安"</formula>
    </cfRule>
    <cfRule type="cellIs" dxfId="1" priority="2" operator="equal">
      <formula>"入力不足"</formula>
    </cfRule>
    <cfRule type="cellIs" dxfId="2" priority="3" operator="equal">
      <formula>"期間内の目安"</formula>
    </cfRule>
  </conditionalFormatting>
  <conditionalFormatting sqref="O5:O1004">
    <cfRule type="cellIs" dxfId="0" priority="4" operator="equal">
      <formula>"重複あり"</formula>
    </cfRule>
  </conditionalFormatting>
  <conditionalFormatting sqref="C5:C1004">
    <cfRule type="cellIs" dxfId="0" priority="5" operator="equal">
      <formula>"型番が未登録"</formula>
    </cfRule>
  </conditionalFormatting>
  <dataValidations count="5">
    <dataValidation type="list" allowBlank="1" showInputMessage="1" showErrorMessage="1" sqref="J5:J1004">
      <formula1>"あり,なし,確認中"</formula1>
    </dataValidation>
    <dataValidation type="list" allowBlank="1" showInputMessage="1" showErrorMessage="1" promptTitle="販促のお知らせ" prompt="保証の連絡とは別です。同意がある人だけに販促を送ります。" sqref="K5:K1004">
      <formula1>"同意あり,同意なし"</formula1>
    </dataValidation>
    <dataValidation type="list" errorStyle="warning" allowBlank="1" showInputMessage="1" showErrorMessage="1" errorTitle="型番" error="製品一覧にない型番です。このまま入れますか？" sqref="B5:B1004">
      <formula1>'製品一覧'!$A$5:$A$54</formula1>
    </dataValidation>
    <dataValidation type="date" operator="greaterThanOrEqual" allowBlank="1" showInputMessage="1" showErrorMessage="1" errorTitle="日付" error="2026/11/05 のように日付で入れてください。" sqref="A5:A1004">
      <formula1>36526</formula1>
    </dataValidation>
    <dataValidation type="date" operator="greaterThanOrEqual" allowBlank="1" showInputMessage="1" showErrorMessage="1" errorTitle="日付" error="2026/11/05 のように日付で入れてください。" sqref="E5:E1004">
      <formula1>36526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04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11.7109375" customWidth="1"/>
    <col min="2" max="2" width="12.7109375" customWidth="1"/>
    <col min="3" max="3" width="9.7109375" customWidth="1"/>
    <col min="4" max="4" width="12.7109375" customWidth="1"/>
    <col min="5" max="5" width="20.7109375" customWidth="1"/>
    <col min="6" max="6" width="16.7109375" customWidth="1"/>
    <col min="7" max="7" width="14.7109375" customWidth="1"/>
    <col min="8" max="8" width="22.7109375" customWidth="1"/>
    <col min="9" max="9" width="30.7109375" customWidth="1"/>
    <col min="10" max="12" width="14.7109375" customWidth="1"/>
    <col min="13" max="14" width="16.7109375" customWidth="1"/>
    <col min="15" max="15" width="26.7109375" customWidth="1"/>
    <col min="16" max="16" width="10.7109375" customWidth="1"/>
    <col min="17" max="17" width="13.7109375" customWidth="1"/>
    <col min="18" max="18" width="12.7109375" customWidth="1"/>
    <col min="19" max="19" width="11.7109375" customWidth="1"/>
    <col min="20" max="20" width="24.7109375" customWidth="1"/>
    <col min="21" max="22" width="8.7109375" hidden="1" customWidth="1"/>
  </cols>
  <sheetData>
    <row r="1" spans="1:22">
      <c r="A1" s="1" t="s">
        <v>69</v>
      </c>
    </row>
    <row r="2" spans="1:22">
      <c r="A2" s="2" t="s">
        <v>70</v>
      </c>
    </row>
    <row r="4" spans="1:22" ht="45" customHeight="1">
      <c r="A4" s="10" t="s">
        <v>71</v>
      </c>
      <c r="B4" s="10" t="s">
        <v>72</v>
      </c>
      <c r="C4" s="10" t="s">
        <v>73</v>
      </c>
      <c r="D4" s="10" t="s">
        <v>38</v>
      </c>
      <c r="E4" s="14" t="s">
        <v>39</v>
      </c>
      <c r="F4" s="10" t="s">
        <v>50</v>
      </c>
      <c r="G4" s="10" t="s">
        <v>53</v>
      </c>
      <c r="H4" s="10" t="s">
        <v>74</v>
      </c>
      <c r="I4" s="10" t="s">
        <v>75</v>
      </c>
      <c r="J4" s="14" t="s">
        <v>76</v>
      </c>
      <c r="K4" s="10" t="s">
        <v>77</v>
      </c>
      <c r="L4" s="14" t="s">
        <v>59</v>
      </c>
      <c r="M4" s="14" t="s">
        <v>78</v>
      </c>
      <c r="N4" s="10" t="s">
        <v>79</v>
      </c>
      <c r="O4" s="10" t="s">
        <v>80</v>
      </c>
      <c r="P4" s="10" t="s">
        <v>81</v>
      </c>
      <c r="Q4" s="10" t="s">
        <v>82</v>
      </c>
      <c r="R4" s="10" t="s">
        <v>83</v>
      </c>
      <c r="S4" s="14" t="s">
        <v>84</v>
      </c>
      <c r="T4" s="10" t="s">
        <v>42</v>
      </c>
      <c r="U4" s="14" t="s">
        <v>85</v>
      </c>
      <c r="V4" s="14" t="s">
        <v>85</v>
      </c>
    </row>
    <row r="5" spans="1:22">
      <c r="A5" s="11" t="s">
        <v>86</v>
      </c>
      <c r="B5" s="15">
        <v>46315</v>
      </c>
      <c r="C5" s="12" t="s">
        <v>87</v>
      </c>
      <c r="D5" s="11" t="s">
        <v>43</v>
      </c>
      <c r="E5" s="16" t="str">
        <f>IF($D5="","",IFERROR(INDEX('製品一覧'!$B$5:$B$54,MATCH($D5,'製品一覧'!$A$5:$A$54,0)),"型番が未登録"))</f>
        <v>LEDヘッドライト</v>
      </c>
      <c r="F5" s="11" t="s">
        <v>62</v>
      </c>
      <c r="G5" s="12" t="s">
        <v>64</v>
      </c>
      <c r="H5" s="12" t="s">
        <v>65</v>
      </c>
      <c r="I5" s="19" t="s">
        <v>88</v>
      </c>
      <c r="J5" s="18">
        <f>IF($F5="","",IFERROR(IF(INDEX('製品登録台帳'!$E$5:$E$1004,MATCH($F5,'製品登録台帳'!$D$5:$D$1004,0))=0,"台帳になし",INDEX('製品登録台帳'!$E$5:$E$1004,MATCH($F5,'製品登録台帳'!$D$5:$D$1004,0))),"台帳になし"))</f>
        <v>46277</v>
      </c>
      <c r="K5" s="15"/>
      <c r="L5" s="18">
        <f>IF(AND(ISNUMBER($U5),ISNUMBER($V5),$V5&gt;0),IF(DAY($U5)&gt;DAY(DATE(YEAR($U5),MONTH($U5)+$V5+1,0)),DATE(YEAR($U5),MONTH($U5)+$V5+1,0),DATE(YEAR($U5),MONTH($U5)+$V5,DAY($U5))-1),"")</f>
        <v>46641</v>
      </c>
      <c r="M5" s="6" t="str">
        <f>IF($A5&amp;$D5&amp;$F5="","",IF($L5="","確認が必要",IF(ISNUMBER($B5),IF($B5&lt;=$L5,"期間内の目安","期限切れの目安"),"受付日を入力")))</f>
        <v>期間内の目安</v>
      </c>
      <c r="N5" s="12" t="s">
        <v>87</v>
      </c>
      <c r="O5" s="19" t="s">
        <v>89</v>
      </c>
      <c r="P5" s="12" t="s">
        <v>90</v>
      </c>
      <c r="Q5" s="15">
        <v>46316</v>
      </c>
      <c r="R5" s="15"/>
      <c r="S5" s="17">
        <f>IF(OR(NOT(ISNUMBER($B5)),$C5="完了"),"",TODAY()-$B5)</f>
        <v>16</v>
      </c>
      <c r="T5" s="12" t="s">
        <v>46</v>
      </c>
      <c r="U5" s="18">
        <f>IF(ISNUMBER($K5),$K5,IF(ISNUMBER($J5),$J5,""))</f>
        <v>46277</v>
      </c>
      <c r="V5" s="17">
        <f>IF($D5="","",IFERROR(INDEX('製品一覧'!$C$5:$C$54,MATCH($D5,'製品一覧'!$A$5:$A$54,0)),""))</f>
        <v>12</v>
      </c>
    </row>
    <row r="6" spans="1:22">
      <c r="A6" s="11"/>
      <c r="B6" s="15"/>
      <c r="C6" s="12"/>
      <c r="D6" s="11"/>
      <c r="E6" s="16">
        <f>IF($D6="","",IFERROR(INDEX('製品一覧'!$B$5:$B$54,MATCH($D6,'製品一覧'!$A$5:$A$54,0)),"型番が未登録"))</f>
        <v/>
      </c>
      <c r="F6" s="11"/>
      <c r="G6" s="12"/>
      <c r="H6" s="12"/>
      <c r="I6" s="19"/>
      <c r="J6" s="18">
        <f>IF($F6="","",IFERROR(IF(INDEX('製品登録台帳'!$E$5:$E$1004,MATCH($F6,'製品登録台帳'!$D$5:$D$1004,0))=0,"台帳になし",INDEX('製品登録台帳'!$E$5:$E$1004,MATCH($F6,'製品登録台帳'!$D$5:$D$1004,0))),"台帳になし"))</f>
        <v/>
      </c>
      <c r="K6" s="15"/>
      <c r="L6" s="18">
        <f>IF(AND(ISNUMBER($U6),ISNUMBER($V6),$V6&gt;0),IF(DAY($U6)&gt;DAY(DATE(YEAR($U6),MONTH($U6)+$V6+1,0)),DATE(YEAR($U6),MONTH($U6)+$V6+1,0),DATE(YEAR($U6),MONTH($U6)+$V6,DAY($U6))-1),"")</f>
        <v/>
      </c>
      <c r="M6" s="6">
        <f>IF($A6&amp;$D6&amp;$F6="","",IF($L6="","確認が必要",IF(ISNUMBER($B6),IF($B6&lt;=$L6,"期間内の目安","期限切れの目安"),"受付日を入力")))</f>
        <v/>
      </c>
      <c r="N6" s="12"/>
      <c r="O6" s="19"/>
      <c r="P6" s="12"/>
      <c r="Q6" s="15"/>
      <c r="R6" s="15"/>
      <c r="S6" s="17">
        <f>IF(OR(NOT(ISNUMBER($B6)),$C6="完了"),"",TODAY()-$B6)</f>
        <v/>
      </c>
      <c r="T6" s="12"/>
      <c r="U6" s="18">
        <f>IF(ISNUMBER($K6),$K6,IF(ISNUMBER($J6),$J6,""))</f>
        <v/>
      </c>
      <c r="V6" s="17">
        <f>IF($D6="","",IFERROR(INDEX('製品一覧'!$C$5:$C$54,MATCH($D6,'製品一覧'!$A$5:$A$54,0)),""))</f>
        <v/>
      </c>
    </row>
    <row r="7" spans="1:22">
      <c r="A7" s="11"/>
      <c r="B7" s="15"/>
      <c r="C7" s="12"/>
      <c r="D7" s="11"/>
      <c r="E7" s="16">
        <f>IF($D7="","",IFERROR(INDEX('製品一覧'!$B$5:$B$54,MATCH($D7,'製品一覧'!$A$5:$A$54,0)),"型番が未登録"))</f>
        <v/>
      </c>
      <c r="F7" s="11"/>
      <c r="G7" s="12"/>
      <c r="H7" s="12"/>
      <c r="I7" s="19"/>
      <c r="J7" s="18">
        <f>IF($F7="","",IFERROR(IF(INDEX('製品登録台帳'!$E$5:$E$1004,MATCH($F7,'製品登録台帳'!$D$5:$D$1004,0))=0,"台帳になし",INDEX('製品登録台帳'!$E$5:$E$1004,MATCH($F7,'製品登録台帳'!$D$5:$D$1004,0))),"台帳になし"))</f>
        <v/>
      </c>
      <c r="K7" s="15"/>
      <c r="L7" s="18">
        <f>IF(AND(ISNUMBER($U7),ISNUMBER($V7),$V7&gt;0),IF(DAY($U7)&gt;DAY(DATE(YEAR($U7),MONTH($U7)+$V7+1,0)),DATE(YEAR($U7),MONTH($U7)+$V7+1,0),DATE(YEAR($U7),MONTH($U7)+$V7,DAY($U7))-1),"")</f>
        <v/>
      </c>
      <c r="M7" s="6">
        <f>IF($A7&amp;$D7&amp;$F7="","",IF($L7="","確認が必要",IF(ISNUMBER($B7),IF($B7&lt;=$L7,"期間内の目安","期限切れの目安"),"受付日を入力")))</f>
        <v/>
      </c>
      <c r="N7" s="12"/>
      <c r="O7" s="19"/>
      <c r="P7" s="12"/>
      <c r="Q7" s="15"/>
      <c r="R7" s="15"/>
      <c r="S7" s="17">
        <f>IF(OR(NOT(ISNUMBER($B7)),$C7="完了"),"",TODAY()-$B7)</f>
        <v/>
      </c>
      <c r="T7" s="12"/>
      <c r="U7" s="18">
        <f>IF(ISNUMBER($K7),$K7,IF(ISNUMBER($J7),$J7,""))</f>
        <v/>
      </c>
      <c r="V7" s="17">
        <f>IF($D7="","",IFERROR(INDEX('製品一覧'!$C$5:$C$54,MATCH($D7,'製品一覧'!$A$5:$A$54,0)),""))</f>
        <v/>
      </c>
    </row>
    <row r="8" spans="1:22">
      <c r="A8" s="11"/>
      <c r="B8" s="15"/>
      <c r="C8" s="12"/>
      <c r="D8" s="11"/>
      <c r="E8" s="16">
        <f>IF($D8="","",IFERROR(INDEX('製品一覧'!$B$5:$B$54,MATCH($D8,'製品一覧'!$A$5:$A$54,0)),"型番が未登録"))</f>
        <v/>
      </c>
      <c r="F8" s="11"/>
      <c r="G8" s="12"/>
      <c r="H8" s="12"/>
      <c r="I8" s="19"/>
      <c r="J8" s="18">
        <f>IF($F8="","",IFERROR(IF(INDEX('製品登録台帳'!$E$5:$E$1004,MATCH($F8,'製品登録台帳'!$D$5:$D$1004,0))=0,"台帳になし",INDEX('製品登録台帳'!$E$5:$E$1004,MATCH($F8,'製品登録台帳'!$D$5:$D$1004,0))),"台帳になし"))</f>
        <v/>
      </c>
      <c r="K8" s="15"/>
      <c r="L8" s="18">
        <f>IF(AND(ISNUMBER($U8),ISNUMBER($V8),$V8&gt;0),IF(DAY($U8)&gt;DAY(DATE(YEAR($U8),MONTH($U8)+$V8+1,0)),DATE(YEAR($U8),MONTH($U8)+$V8+1,0),DATE(YEAR($U8),MONTH($U8)+$V8,DAY($U8))-1),"")</f>
        <v/>
      </c>
      <c r="M8" s="6">
        <f>IF($A8&amp;$D8&amp;$F8="","",IF($L8="","確認が必要",IF(ISNUMBER($B8),IF($B8&lt;=$L8,"期間内の目安","期限切れの目安"),"受付日を入力")))</f>
        <v/>
      </c>
      <c r="N8" s="12"/>
      <c r="O8" s="19"/>
      <c r="P8" s="12"/>
      <c r="Q8" s="15"/>
      <c r="R8" s="15"/>
      <c r="S8" s="17">
        <f>IF(OR(NOT(ISNUMBER($B8)),$C8="完了"),"",TODAY()-$B8)</f>
        <v/>
      </c>
      <c r="T8" s="12"/>
      <c r="U8" s="18">
        <f>IF(ISNUMBER($K8),$K8,IF(ISNUMBER($J8),$J8,""))</f>
        <v/>
      </c>
      <c r="V8" s="17">
        <f>IF($D8="","",IFERROR(INDEX('製品一覧'!$C$5:$C$54,MATCH($D8,'製品一覧'!$A$5:$A$54,0)),""))</f>
        <v/>
      </c>
    </row>
    <row r="9" spans="1:22">
      <c r="A9" s="11"/>
      <c r="B9" s="15"/>
      <c r="C9" s="12"/>
      <c r="D9" s="11"/>
      <c r="E9" s="16">
        <f>IF($D9="","",IFERROR(INDEX('製品一覧'!$B$5:$B$54,MATCH($D9,'製品一覧'!$A$5:$A$54,0)),"型番が未登録"))</f>
        <v/>
      </c>
      <c r="F9" s="11"/>
      <c r="G9" s="12"/>
      <c r="H9" s="12"/>
      <c r="I9" s="19"/>
      <c r="J9" s="18">
        <f>IF($F9="","",IFERROR(IF(INDEX('製品登録台帳'!$E$5:$E$1004,MATCH($F9,'製品登録台帳'!$D$5:$D$1004,0))=0,"台帳になし",INDEX('製品登録台帳'!$E$5:$E$1004,MATCH($F9,'製品登録台帳'!$D$5:$D$1004,0))),"台帳になし"))</f>
        <v/>
      </c>
      <c r="K9" s="15"/>
      <c r="L9" s="18">
        <f>IF(AND(ISNUMBER($U9),ISNUMBER($V9),$V9&gt;0),IF(DAY($U9)&gt;DAY(DATE(YEAR($U9),MONTH($U9)+$V9+1,0)),DATE(YEAR($U9),MONTH($U9)+$V9+1,0),DATE(YEAR($U9),MONTH($U9)+$V9,DAY($U9))-1),"")</f>
        <v/>
      </c>
      <c r="M9" s="6">
        <f>IF($A9&amp;$D9&amp;$F9="","",IF($L9="","確認が必要",IF(ISNUMBER($B9),IF($B9&lt;=$L9,"期間内の目安","期限切れの目安"),"受付日を入力")))</f>
        <v/>
      </c>
      <c r="N9" s="12"/>
      <c r="O9" s="19"/>
      <c r="P9" s="12"/>
      <c r="Q9" s="15"/>
      <c r="R9" s="15"/>
      <c r="S9" s="17">
        <f>IF(OR(NOT(ISNUMBER($B9)),$C9="完了"),"",TODAY()-$B9)</f>
        <v/>
      </c>
      <c r="T9" s="12"/>
      <c r="U9" s="18">
        <f>IF(ISNUMBER($K9),$K9,IF(ISNUMBER($J9),$J9,""))</f>
        <v/>
      </c>
      <c r="V9" s="17">
        <f>IF($D9="","",IFERROR(INDEX('製品一覧'!$C$5:$C$54,MATCH($D9,'製品一覧'!$A$5:$A$54,0)),""))</f>
        <v/>
      </c>
    </row>
    <row r="10" spans="1:22">
      <c r="A10" s="11"/>
      <c r="B10" s="15"/>
      <c r="C10" s="12"/>
      <c r="D10" s="11"/>
      <c r="E10" s="16">
        <f>IF($D10="","",IFERROR(INDEX('製品一覧'!$B$5:$B$54,MATCH($D10,'製品一覧'!$A$5:$A$54,0)),"型番が未登録"))</f>
        <v/>
      </c>
      <c r="F10" s="11"/>
      <c r="G10" s="12"/>
      <c r="H10" s="12"/>
      <c r="I10" s="19"/>
      <c r="J10" s="18">
        <f>IF($F10="","",IFERROR(IF(INDEX('製品登録台帳'!$E$5:$E$1004,MATCH($F10,'製品登録台帳'!$D$5:$D$1004,0))=0,"台帳になし",INDEX('製品登録台帳'!$E$5:$E$1004,MATCH($F10,'製品登録台帳'!$D$5:$D$1004,0))),"台帳になし"))</f>
        <v/>
      </c>
      <c r="K10" s="15"/>
      <c r="L10" s="18">
        <f>IF(AND(ISNUMBER($U10),ISNUMBER($V10),$V10&gt;0),IF(DAY($U10)&gt;DAY(DATE(YEAR($U10),MONTH($U10)+$V10+1,0)),DATE(YEAR($U10),MONTH($U10)+$V10+1,0),DATE(YEAR($U10),MONTH($U10)+$V10,DAY($U10))-1),"")</f>
        <v/>
      </c>
      <c r="M10" s="6">
        <f>IF($A10&amp;$D10&amp;$F10="","",IF($L10="","確認が必要",IF(ISNUMBER($B10),IF($B10&lt;=$L10,"期間内の目安","期限切れの目安"),"受付日を入力")))</f>
        <v/>
      </c>
      <c r="N10" s="12"/>
      <c r="O10" s="19"/>
      <c r="P10" s="12"/>
      <c r="Q10" s="15"/>
      <c r="R10" s="15"/>
      <c r="S10" s="17">
        <f>IF(OR(NOT(ISNUMBER($B10)),$C10="完了"),"",TODAY()-$B10)</f>
        <v/>
      </c>
      <c r="T10" s="12"/>
      <c r="U10" s="18">
        <f>IF(ISNUMBER($K10),$K10,IF(ISNUMBER($J10),$J10,""))</f>
        <v/>
      </c>
      <c r="V10" s="17">
        <f>IF($D10="","",IFERROR(INDEX('製品一覧'!$C$5:$C$54,MATCH($D10,'製品一覧'!$A$5:$A$54,0)),""))</f>
        <v/>
      </c>
    </row>
    <row r="11" spans="1:22">
      <c r="A11" s="11"/>
      <c r="B11" s="15"/>
      <c r="C11" s="12"/>
      <c r="D11" s="11"/>
      <c r="E11" s="16">
        <f>IF($D11="","",IFERROR(INDEX('製品一覧'!$B$5:$B$54,MATCH($D11,'製品一覧'!$A$5:$A$54,0)),"型番が未登録"))</f>
        <v/>
      </c>
      <c r="F11" s="11"/>
      <c r="G11" s="12"/>
      <c r="H11" s="12"/>
      <c r="I11" s="19"/>
      <c r="J11" s="18">
        <f>IF($F11="","",IFERROR(IF(INDEX('製品登録台帳'!$E$5:$E$1004,MATCH($F11,'製品登録台帳'!$D$5:$D$1004,0))=0,"台帳になし",INDEX('製品登録台帳'!$E$5:$E$1004,MATCH($F11,'製品登録台帳'!$D$5:$D$1004,0))),"台帳になし"))</f>
        <v/>
      </c>
      <c r="K11" s="15"/>
      <c r="L11" s="18">
        <f>IF(AND(ISNUMBER($U11),ISNUMBER($V11),$V11&gt;0),IF(DAY($U11)&gt;DAY(DATE(YEAR($U11),MONTH($U11)+$V11+1,0)),DATE(YEAR($U11),MONTH($U11)+$V11+1,0),DATE(YEAR($U11),MONTH($U11)+$V11,DAY($U11))-1),"")</f>
        <v/>
      </c>
      <c r="M11" s="6">
        <f>IF($A11&amp;$D11&amp;$F11="","",IF($L11="","確認が必要",IF(ISNUMBER($B11),IF($B11&lt;=$L11,"期間内の目安","期限切れの目安"),"受付日を入力")))</f>
        <v/>
      </c>
      <c r="N11" s="12"/>
      <c r="O11" s="19"/>
      <c r="P11" s="12"/>
      <c r="Q11" s="15"/>
      <c r="R11" s="15"/>
      <c r="S11" s="17">
        <f>IF(OR(NOT(ISNUMBER($B11)),$C11="完了"),"",TODAY()-$B11)</f>
        <v/>
      </c>
      <c r="T11" s="12"/>
      <c r="U11" s="18">
        <f>IF(ISNUMBER($K11),$K11,IF(ISNUMBER($J11),$J11,""))</f>
        <v/>
      </c>
      <c r="V11" s="17">
        <f>IF($D11="","",IFERROR(INDEX('製品一覧'!$C$5:$C$54,MATCH($D11,'製品一覧'!$A$5:$A$54,0)),""))</f>
        <v/>
      </c>
    </row>
    <row r="12" spans="1:22">
      <c r="A12" s="11"/>
      <c r="B12" s="15"/>
      <c r="C12" s="12"/>
      <c r="D12" s="11"/>
      <c r="E12" s="16">
        <f>IF($D12="","",IFERROR(INDEX('製品一覧'!$B$5:$B$54,MATCH($D12,'製品一覧'!$A$5:$A$54,0)),"型番が未登録"))</f>
        <v/>
      </c>
      <c r="F12" s="11"/>
      <c r="G12" s="12"/>
      <c r="H12" s="12"/>
      <c r="I12" s="19"/>
      <c r="J12" s="18">
        <f>IF($F12="","",IFERROR(IF(INDEX('製品登録台帳'!$E$5:$E$1004,MATCH($F12,'製品登録台帳'!$D$5:$D$1004,0))=0,"台帳になし",INDEX('製品登録台帳'!$E$5:$E$1004,MATCH($F12,'製品登録台帳'!$D$5:$D$1004,0))),"台帳になし"))</f>
        <v/>
      </c>
      <c r="K12" s="15"/>
      <c r="L12" s="18">
        <f>IF(AND(ISNUMBER($U12),ISNUMBER($V12),$V12&gt;0),IF(DAY($U12)&gt;DAY(DATE(YEAR($U12),MONTH($U12)+$V12+1,0)),DATE(YEAR($U12),MONTH($U12)+$V12+1,0),DATE(YEAR($U12),MONTH($U12)+$V12,DAY($U12))-1),"")</f>
        <v/>
      </c>
      <c r="M12" s="6">
        <f>IF($A12&amp;$D12&amp;$F12="","",IF($L12="","確認が必要",IF(ISNUMBER($B12),IF($B12&lt;=$L12,"期間内の目安","期限切れの目安"),"受付日を入力")))</f>
        <v/>
      </c>
      <c r="N12" s="12"/>
      <c r="O12" s="19"/>
      <c r="P12" s="12"/>
      <c r="Q12" s="15"/>
      <c r="R12" s="15"/>
      <c r="S12" s="17">
        <f>IF(OR(NOT(ISNUMBER($B12)),$C12="完了"),"",TODAY()-$B12)</f>
        <v/>
      </c>
      <c r="T12" s="12"/>
      <c r="U12" s="18">
        <f>IF(ISNUMBER($K12),$K12,IF(ISNUMBER($J12),$J12,""))</f>
        <v/>
      </c>
      <c r="V12" s="17">
        <f>IF($D12="","",IFERROR(INDEX('製品一覧'!$C$5:$C$54,MATCH($D12,'製品一覧'!$A$5:$A$54,0)),""))</f>
        <v/>
      </c>
    </row>
    <row r="13" spans="1:22">
      <c r="A13" s="11"/>
      <c r="B13" s="15"/>
      <c r="C13" s="12"/>
      <c r="D13" s="11"/>
      <c r="E13" s="16">
        <f>IF($D13="","",IFERROR(INDEX('製品一覧'!$B$5:$B$54,MATCH($D13,'製品一覧'!$A$5:$A$54,0)),"型番が未登録"))</f>
        <v/>
      </c>
      <c r="F13" s="11"/>
      <c r="G13" s="12"/>
      <c r="H13" s="12"/>
      <c r="I13" s="19"/>
      <c r="J13" s="18">
        <f>IF($F13="","",IFERROR(IF(INDEX('製品登録台帳'!$E$5:$E$1004,MATCH($F13,'製品登録台帳'!$D$5:$D$1004,0))=0,"台帳になし",INDEX('製品登録台帳'!$E$5:$E$1004,MATCH($F13,'製品登録台帳'!$D$5:$D$1004,0))),"台帳になし"))</f>
        <v/>
      </c>
      <c r="K13" s="15"/>
      <c r="L13" s="18">
        <f>IF(AND(ISNUMBER($U13),ISNUMBER($V13),$V13&gt;0),IF(DAY($U13)&gt;DAY(DATE(YEAR($U13),MONTH($U13)+$V13+1,0)),DATE(YEAR($U13),MONTH($U13)+$V13+1,0),DATE(YEAR($U13),MONTH($U13)+$V13,DAY($U13))-1),"")</f>
        <v/>
      </c>
      <c r="M13" s="6">
        <f>IF($A13&amp;$D13&amp;$F13="","",IF($L13="","確認が必要",IF(ISNUMBER($B13),IF($B13&lt;=$L13,"期間内の目安","期限切れの目安"),"受付日を入力")))</f>
        <v/>
      </c>
      <c r="N13" s="12"/>
      <c r="O13" s="19"/>
      <c r="P13" s="12"/>
      <c r="Q13" s="15"/>
      <c r="R13" s="15"/>
      <c r="S13" s="17">
        <f>IF(OR(NOT(ISNUMBER($B13)),$C13="完了"),"",TODAY()-$B13)</f>
        <v/>
      </c>
      <c r="T13" s="12"/>
      <c r="U13" s="18">
        <f>IF(ISNUMBER($K13),$K13,IF(ISNUMBER($J13),$J13,""))</f>
        <v/>
      </c>
      <c r="V13" s="17">
        <f>IF($D13="","",IFERROR(INDEX('製品一覧'!$C$5:$C$54,MATCH($D13,'製品一覧'!$A$5:$A$54,0)),""))</f>
        <v/>
      </c>
    </row>
    <row r="14" spans="1:22">
      <c r="A14" s="11"/>
      <c r="B14" s="15"/>
      <c r="C14" s="12"/>
      <c r="D14" s="11"/>
      <c r="E14" s="16">
        <f>IF($D14="","",IFERROR(INDEX('製品一覧'!$B$5:$B$54,MATCH($D14,'製品一覧'!$A$5:$A$54,0)),"型番が未登録"))</f>
        <v/>
      </c>
      <c r="F14" s="11"/>
      <c r="G14" s="12"/>
      <c r="H14" s="12"/>
      <c r="I14" s="19"/>
      <c r="J14" s="18">
        <f>IF($F14="","",IFERROR(IF(INDEX('製品登録台帳'!$E$5:$E$1004,MATCH($F14,'製品登録台帳'!$D$5:$D$1004,0))=0,"台帳になし",INDEX('製品登録台帳'!$E$5:$E$1004,MATCH($F14,'製品登録台帳'!$D$5:$D$1004,0))),"台帳になし"))</f>
        <v/>
      </c>
      <c r="K14" s="15"/>
      <c r="L14" s="18">
        <f>IF(AND(ISNUMBER($U14),ISNUMBER($V14),$V14&gt;0),IF(DAY($U14)&gt;DAY(DATE(YEAR($U14),MONTH($U14)+$V14+1,0)),DATE(YEAR($U14),MONTH($U14)+$V14+1,0),DATE(YEAR($U14),MONTH($U14)+$V14,DAY($U14))-1),"")</f>
        <v/>
      </c>
      <c r="M14" s="6">
        <f>IF($A14&amp;$D14&amp;$F14="","",IF($L14="","確認が必要",IF(ISNUMBER($B14),IF($B14&lt;=$L14,"期間内の目安","期限切れの目安"),"受付日を入力")))</f>
        <v/>
      </c>
      <c r="N14" s="12"/>
      <c r="O14" s="19"/>
      <c r="P14" s="12"/>
      <c r="Q14" s="15"/>
      <c r="R14" s="15"/>
      <c r="S14" s="17">
        <f>IF(OR(NOT(ISNUMBER($B14)),$C14="完了"),"",TODAY()-$B14)</f>
        <v/>
      </c>
      <c r="T14" s="12"/>
      <c r="U14" s="18">
        <f>IF(ISNUMBER($K14),$K14,IF(ISNUMBER($J14),$J14,""))</f>
        <v/>
      </c>
      <c r="V14" s="17">
        <f>IF($D14="","",IFERROR(INDEX('製品一覧'!$C$5:$C$54,MATCH($D14,'製品一覧'!$A$5:$A$54,0)),""))</f>
        <v/>
      </c>
    </row>
    <row r="15" spans="1:22">
      <c r="A15" s="11"/>
      <c r="B15" s="15"/>
      <c r="C15" s="12"/>
      <c r="D15" s="11"/>
      <c r="E15" s="16">
        <f>IF($D15="","",IFERROR(INDEX('製品一覧'!$B$5:$B$54,MATCH($D15,'製品一覧'!$A$5:$A$54,0)),"型番が未登録"))</f>
        <v/>
      </c>
      <c r="F15" s="11"/>
      <c r="G15" s="12"/>
      <c r="H15" s="12"/>
      <c r="I15" s="19"/>
      <c r="J15" s="18">
        <f>IF($F15="","",IFERROR(IF(INDEX('製品登録台帳'!$E$5:$E$1004,MATCH($F15,'製品登録台帳'!$D$5:$D$1004,0))=0,"台帳になし",INDEX('製品登録台帳'!$E$5:$E$1004,MATCH($F15,'製品登録台帳'!$D$5:$D$1004,0))),"台帳になし"))</f>
        <v/>
      </c>
      <c r="K15" s="15"/>
      <c r="L15" s="18">
        <f>IF(AND(ISNUMBER($U15),ISNUMBER($V15),$V15&gt;0),IF(DAY($U15)&gt;DAY(DATE(YEAR($U15),MONTH($U15)+$V15+1,0)),DATE(YEAR($U15),MONTH($U15)+$V15+1,0),DATE(YEAR($U15),MONTH($U15)+$V15,DAY($U15))-1),"")</f>
        <v/>
      </c>
      <c r="M15" s="6">
        <f>IF($A15&amp;$D15&amp;$F15="","",IF($L15="","確認が必要",IF(ISNUMBER($B15),IF($B15&lt;=$L15,"期間内の目安","期限切れの目安"),"受付日を入力")))</f>
        <v/>
      </c>
      <c r="N15" s="12"/>
      <c r="O15" s="19"/>
      <c r="P15" s="12"/>
      <c r="Q15" s="15"/>
      <c r="R15" s="15"/>
      <c r="S15" s="17">
        <f>IF(OR(NOT(ISNUMBER($B15)),$C15="完了"),"",TODAY()-$B15)</f>
        <v/>
      </c>
      <c r="T15" s="12"/>
      <c r="U15" s="18">
        <f>IF(ISNUMBER($K15),$K15,IF(ISNUMBER($J15),$J15,""))</f>
        <v/>
      </c>
      <c r="V15" s="17">
        <f>IF($D15="","",IFERROR(INDEX('製品一覧'!$C$5:$C$54,MATCH($D15,'製品一覧'!$A$5:$A$54,0)),""))</f>
        <v/>
      </c>
    </row>
    <row r="16" spans="1:22">
      <c r="A16" s="11"/>
      <c r="B16" s="15"/>
      <c r="C16" s="12"/>
      <c r="D16" s="11"/>
      <c r="E16" s="16">
        <f>IF($D16="","",IFERROR(INDEX('製品一覧'!$B$5:$B$54,MATCH($D16,'製品一覧'!$A$5:$A$54,0)),"型番が未登録"))</f>
        <v/>
      </c>
      <c r="F16" s="11"/>
      <c r="G16" s="12"/>
      <c r="H16" s="12"/>
      <c r="I16" s="19"/>
      <c r="J16" s="18">
        <f>IF($F16="","",IFERROR(IF(INDEX('製品登録台帳'!$E$5:$E$1004,MATCH($F16,'製品登録台帳'!$D$5:$D$1004,0))=0,"台帳になし",INDEX('製品登録台帳'!$E$5:$E$1004,MATCH($F16,'製品登録台帳'!$D$5:$D$1004,0))),"台帳になし"))</f>
        <v/>
      </c>
      <c r="K16" s="15"/>
      <c r="L16" s="18">
        <f>IF(AND(ISNUMBER($U16),ISNUMBER($V16),$V16&gt;0),IF(DAY($U16)&gt;DAY(DATE(YEAR($U16),MONTH($U16)+$V16+1,0)),DATE(YEAR($U16),MONTH($U16)+$V16+1,0),DATE(YEAR($U16),MONTH($U16)+$V16,DAY($U16))-1),"")</f>
        <v/>
      </c>
      <c r="M16" s="6">
        <f>IF($A16&amp;$D16&amp;$F16="","",IF($L16="","確認が必要",IF(ISNUMBER($B16),IF($B16&lt;=$L16,"期間内の目安","期限切れの目安"),"受付日を入力")))</f>
        <v/>
      </c>
      <c r="N16" s="12"/>
      <c r="O16" s="19"/>
      <c r="P16" s="12"/>
      <c r="Q16" s="15"/>
      <c r="R16" s="15"/>
      <c r="S16" s="17">
        <f>IF(OR(NOT(ISNUMBER($B16)),$C16="完了"),"",TODAY()-$B16)</f>
        <v/>
      </c>
      <c r="T16" s="12"/>
      <c r="U16" s="18">
        <f>IF(ISNUMBER($K16),$K16,IF(ISNUMBER($J16),$J16,""))</f>
        <v/>
      </c>
      <c r="V16" s="17">
        <f>IF($D16="","",IFERROR(INDEX('製品一覧'!$C$5:$C$54,MATCH($D16,'製品一覧'!$A$5:$A$54,0)),""))</f>
        <v/>
      </c>
    </row>
    <row r="17" spans="1:22">
      <c r="A17" s="11"/>
      <c r="B17" s="15"/>
      <c r="C17" s="12"/>
      <c r="D17" s="11"/>
      <c r="E17" s="16">
        <f>IF($D17="","",IFERROR(INDEX('製品一覧'!$B$5:$B$54,MATCH($D17,'製品一覧'!$A$5:$A$54,0)),"型番が未登録"))</f>
        <v/>
      </c>
      <c r="F17" s="11"/>
      <c r="G17" s="12"/>
      <c r="H17" s="12"/>
      <c r="I17" s="19"/>
      <c r="J17" s="18">
        <f>IF($F17="","",IFERROR(IF(INDEX('製品登録台帳'!$E$5:$E$1004,MATCH($F17,'製品登録台帳'!$D$5:$D$1004,0))=0,"台帳になし",INDEX('製品登録台帳'!$E$5:$E$1004,MATCH($F17,'製品登録台帳'!$D$5:$D$1004,0))),"台帳になし"))</f>
        <v/>
      </c>
      <c r="K17" s="15"/>
      <c r="L17" s="18">
        <f>IF(AND(ISNUMBER($U17),ISNUMBER($V17),$V17&gt;0),IF(DAY($U17)&gt;DAY(DATE(YEAR($U17),MONTH($U17)+$V17+1,0)),DATE(YEAR($U17),MONTH($U17)+$V17+1,0),DATE(YEAR($U17),MONTH($U17)+$V17,DAY($U17))-1),"")</f>
        <v/>
      </c>
      <c r="M17" s="6">
        <f>IF($A17&amp;$D17&amp;$F17="","",IF($L17="","確認が必要",IF(ISNUMBER($B17),IF($B17&lt;=$L17,"期間内の目安","期限切れの目安"),"受付日を入力")))</f>
        <v/>
      </c>
      <c r="N17" s="12"/>
      <c r="O17" s="19"/>
      <c r="P17" s="12"/>
      <c r="Q17" s="15"/>
      <c r="R17" s="15"/>
      <c r="S17" s="17">
        <f>IF(OR(NOT(ISNUMBER($B17)),$C17="完了"),"",TODAY()-$B17)</f>
        <v/>
      </c>
      <c r="T17" s="12"/>
      <c r="U17" s="18">
        <f>IF(ISNUMBER($K17),$K17,IF(ISNUMBER($J17),$J17,""))</f>
        <v/>
      </c>
      <c r="V17" s="17">
        <f>IF($D17="","",IFERROR(INDEX('製品一覧'!$C$5:$C$54,MATCH($D17,'製品一覧'!$A$5:$A$54,0)),""))</f>
        <v/>
      </c>
    </row>
    <row r="18" spans="1:22">
      <c r="A18" s="11"/>
      <c r="B18" s="15"/>
      <c r="C18" s="12"/>
      <c r="D18" s="11"/>
      <c r="E18" s="16">
        <f>IF($D18="","",IFERROR(INDEX('製品一覧'!$B$5:$B$54,MATCH($D18,'製品一覧'!$A$5:$A$54,0)),"型番が未登録"))</f>
        <v/>
      </c>
      <c r="F18" s="11"/>
      <c r="G18" s="12"/>
      <c r="H18" s="12"/>
      <c r="I18" s="19"/>
      <c r="J18" s="18">
        <f>IF($F18="","",IFERROR(IF(INDEX('製品登録台帳'!$E$5:$E$1004,MATCH($F18,'製品登録台帳'!$D$5:$D$1004,0))=0,"台帳になし",INDEX('製品登録台帳'!$E$5:$E$1004,MATCH($F18,'製品登録台帳'!$D$5:$D$1004,0))),"台帳になし"))</f>
        <v/>
      </c>
      <c r="K18" s="15"/>
      <c r="L18" s="18">
        <f>IF(AND(ISNUMBER($U18),ISNUMBER($V18),$V18&gt;0),IF(DAY($U18)&gt;DAY(DATE(YEAR($U18),MONTH($U18)+$V18+1,0)),DATE(YEAR($U18),MONTH($U18)+$V18+1,0),DATE(YEAR($U18),MONTH($U18)+$V18,DAY($U18))-1),"")</f>
        <v/>
      </c>
      <c r="M18" s="6">
        <f>IF($A18&amp;$D18&amp;$F18="","",IF($L18="","確認が必要",IF(ISNUMBER($B18),IF($B18&lt;=$L18,"期間内の目安","期限切れの目安"),"受付日を入力")))</f>
        <v/>
      </c>
      <c r="N18" s="12"/>
      <c r="O18" s="19"/>
      <c r="P18" s="12"/>
      <c r="Q18" s="15"/>
      <c r="R18" s="15"/>
      <c r="S18" s="17">
        <f>IF(OR(NOT(ISNUMBER($B18)),$C18="完了"),"",TODAY()-$B18)</f>
        <v/>
      </c>
      <c r="T18" s="12"/>
      <c r="U18" s="18">
        <f>IF(ISNUMBER($K18),$K18,IF(ISNUMBER($J18),$J18,""))</f>
        <v/>
      </c>
      <c r="V18" s="17">
        <f>IF($D18="","",IFERROR(INDEX('製品一覧'!$C$5:$C$54,MATCH($D18,'製品一覧'!$A$5:$A$54,0)),""))</f>
        <v/>
      </c>
    </row>
    <row r="19" spans="1:22">
      <c r="A19" s="11"/>
      <c r="B19" s="15"/>
      <c r="C19" s="12"/>
      <c r="D19" s="11"/>
      <c r="E19" s="16">
        <f>IF($D19="","",IFERROR(INDEX('製品一覧'!$B$5:$B$54,MATCH($D19,'製品一覧'!$A$5:$A$54,0)),"型番が未登録"))</f>
        <v/>
      </c>
      <c r="F19" s="11"/>
      <c r="G19" s="12"/>
      <c r="H19" s="12"/>
      <c r="I19" s="19"/>
      <c r="J19" s="18">
        <f>IF($F19="","",IFERROR(IF(INDEX('製品登録台帳'!$E$5:$E$1004,MATCH($F19,'製品登録台帳'!$D$5:$D$1004,0))=0,"台帳になし",INDEX('製品登録台帳'!$E$5:$E$1004,MATCH($F19,'製品登録台帳'!$D$5:$D$1004,0))),"台帳になし"))</f>
        <v/>
      </c>
      <c r="K19" s="15"/>
      <c r="L19" s="18">
        <f>IF(AND(ISNUMBER($U19),ISNUMBER($V19),$V19&gt;0),IF(DAY($U19)&gt;DAY(DATE(YEAR($U19),MONTH($U19)+$V19+1,0)),DATE(YEAR($U19),MONTH($U19)+$V19+1,0),DATE(YEAR($U19),MONTH($U19)+$V19,DAY($U19))-1),"")</f>
        <v/>
      </c>
      <c r="M19" s="6">
        <f>IF($A19&amp;$D19&amp;$F19="","",IF($L19="","確認が必要",IF(ISNUMBER($B19),IF($B19&lt;=$L19,"期間内の目安","期限切れの目安"),"受付日を入力")))</f>
        <v/>
      </c>
      <c r="N19" s="12"/>
      <c r="O19" s="19"/>
      <c r="P19" s="12"/>
      <c r="Q19" s="15"/>
      <c r="R19" s="15"/>
      <c r="S19" s="17">
        <f>IF(OR(NOT(ISNUMBER($B19)),$C19="完了"),"",TODAY()-$B19)</f>
        <v/>
      </c>
      <c r="T19" s="12"/>
      <c r="U19" s="18">
        <f>IF(ISNUMBER($K19),$K19,IF(ISNUMBER($J19),$J19,""))</f>
        <v/>
      </c>
      <c r="V19" s="17">
        <f>IF($D19="","",IFERROR(INDEX('製品一覧'!$C$5:$C$54,MATCH($D19,'製品一覧'!$A$5:$A$54,0)),""))</f>
        <v/>
      </c>
    </row>
    <row r="20" spans="1:22">
      <c r="A20" s="11"/>
      <c r="B20" s="15"/>
      <c r="C20" s="12"/>
      <c r="D20" s="11"/>
      <c r="E20" s="16">
        <f>IF($D20="","",IFERROR(INDEX('製品一覧'!$B$5:$B$54,MATCH($D20,'製品一覧'!$A$5:$A$54,0)),"型番が未登録"))</f>
        <v/>
      </c>
      <c r="F20" s="11"/>
      <c r="G20" s="12"/>
      <c r="H20" s="12"/>
      <c r="I20" s="19"/>
      <c r="J20" s="18">
        <f>IF($F20="","",IFERROR(IF(INDEX('製品登録台帳'!$E$5:$E$1004,MATCH($F20,'製品登録台帳'!$D$5:$D$1004,0))=0,"台帳になし",INDEX('製品登録台帳'!$E$5:$E$1004,MATCH($F20,'製品登録台帳'!$D$5:$D$1004,0))),"台帳になし"))</f>
        <v/>
      </c>
      <c r="K20" s="15"/>
      <c r="L20" s="18">
        <f>IF(AND(ISNUMBER($U20),ISNUMBER($V20),$V20&gt;0),IF(DAY($U20)&gt;DAY(DATE(YEAR($U20),MONTH($U20)+$V20+1,0)),DATE(YEAR($U20),MONTH($U20)+$V20+1,0),DATE(YEAR($U20),MONTH($U20)+$V20,DAY($U20))-1),"")</f>
        <v/>
      </c>
      <c r="M20" s="6">
        <f>IF($A20&amp;$D20&amp;$F20="","",IF($L20="","確認が必要",IF(ISNUMBER($B20),IF($B20&lt;=$L20,"期間内の目安","期限切れの目安"),"受付日を入力")))</f>
        <v/>
      </c>
      <c r="N20" s="12"/>
      <c r="O20" s="19"/>
      <c r="P20" s="12"/>
      <c r="Q20" s="15"/>
      <c r="R20" s="15"/>
      <c r="S20" s="17">
        <f>IF(OR(NOT(ISNUMBER($B20)),$C20="完了"),"",TODAY()-$B20)</f>
        <v/>
      </c>
      <c r="T20" s="12"/>
      <c r="U20" s="18">
        <f>IF(ISNUMBER($K20),$K20,IF(ISNUMBER($J20),$J20,""))</f>
        <v/>
      </c>
      <c r="V20" s="17">
        <f>IF($D20="","",IFERROR(INDEX('製品一覧'!$C$5:$C$54,MATCH($D20,'製品一覧'!$A$5:$A$54,0)),""))</f>
        <v/>
      </c>
    </row>
    <row r="21" spans="1:22">
      <c r="A21" s="11"/>
      <c r="B21" s="15"/>
      <c r="C21" s="12"/>
      <c r="D21" s="11"/>
      <c r="E21" s="16">
        <f>IF($D21="","",IFERROR(INDEX('製品一覧'!$B$5:$B$54,MATCH($D21,'製品一覧'!$A$5:$A$54,0)),"型番が未登録"))</f>
        <v/>
      </c>
      <c r="F21" s="11"/>
      <c r="G21" s="12"/>
      <c r="H21" s="12"/>
      <c r="I21" s="19"/>
      <c r="J21" s="18">
        <f>IF($F21="","",IFERROR(IF(INDEX('製品登録台帳'!$E$5:$E$1004,MATCH($F21,'製品登録台帳'!$D$5:$D$1004,0))=0,"台帳になし",INDEX('製品登録台帳'!$E$5:$E$1004,MATCH($F21,'製品登録台帳'!$D$5:$D$1004,0))),"台帳になし"))</f>
        <v/>
      </c>
      <c r="K21" s="15"/>
      <c r="L21" s="18">
        <f>IF(AND(ISNUMBER($U21),ISNUMBER($V21),$V21&gt;0),IF(DAY($U21)&gt;DAY(DATE(YEAR($U21),MONTH($U21)+$V21+1,0)),DATE(YEAR($U21),MONTH($U21)+$V21+1,0),DATE(YEAR($U21),MONTH($U21)+$V21,DAY($U21))-1),"")</f>
        <v/>
      </c>
      <c r="M21" s="6">
        <f>IF($A21&amp;$D21&amp;$F21="","",IF($L21="","確認が必要",IF(ISNUMBER($B21),IF($B21&lt;=$L21,"期間内の目安","期限切れの目安"),"受付日を入力")))</f>
        <v/>
      </c>
      <c r="N21" s="12"/>
      <c r="O21" s="19"/>
      <c r="P21" s="12"/>
      <c r="Q21" s="15"/>
      <c r="R21" s="15"/>
      <c r="S21" s="17">
        <f>IF(OR(NOT(ISNUMBER($B21)),$C21="完了"),"",TODAY()-$B21)</f>
        <v/>
      </c>
      <c r="T21" s="12"/>
      <c r="U21" s="18">
        <f>IF(ISNUMBER($K21),$K21,IF(ISNUMBER($J21),$J21,""))</f>
        <v/>
      </c>
      <c r="V21" s="17">
        <f>IF($D21="","",IFERROR(INDEX('製品一覧'!$C$5:$C$54,MATCH($D21,'製品一覧'!$A$5:$A$54,0)),""))</f>
        <v/>
      </c>
    </row>
    <row r="22" spans="1:22">
      <c r="A22" s="11"/>
      <c r="B22" s="15"/>
      <c r="C22" s="12"/>
      <c r="D22" s="11"/>
      <c r="E22" s="16">
        <f>IF($D22="","",IFERROR(INDEX('製品一覧'!$B$5:$B$54,MATCH($D22,'製品一覧'!$A$5:$A$54,0)),"型番が未登録"))</f>
        <v/>
      </c>
      <c r="F22" s="11"/>
      <c r="G22" s="12"/>
      <c r="H22" s="12"/>
      <c r="I22" s="19"/>
      <c r="J22" s="18">
        <f>IF($F22="","",IFERROR(IF(INDEX('製品登録台帳'!$E$5:$E$1004,MATCH($F22,'製品登録台帳'!$D$5:$D$1004,0))=0,"台帳になし",INDEX('製品登録台帳'!$E$5:$E$1004,MATCH($F22,'製品登録台帳'!$D$5:$D$1004,0))),"台帳になし"))</f>
        <v/>
      </c>
      <c r="K22" s="15"/>
      <c r="L22" s="18">
        <f>IF(AND(ISNUMBER($U22),ISNUMBER($V22),$V22&gt;0),IF(DAY($U22)&gt;DAY(DATE(YEAR($U22),MONTH($U22)+$V22+1,0)),DATE(YEAR($U22),MONTH($U22)+$V22+1,0),DATE(YEAR($U22),MONTH($U22)+$V22,DAY($U22))-1),"")</f>
        <v/>
      </c>
      <c r="M22" s="6">
        <f>IF($A22&amp;$D22&amp;$F22="","",IF($L22="","確認が必要",IF(ISNUMBER($B22),IF($B22&lt;=$L22,"期間内の目安","期限切れの目安"),"受付日を入力")))</f>
        <v/>
      </c>
      <c r="N22" s="12"/>
      <c r="O22" s="19"/>
      <c r="P22" s="12"/>
      <c r="Q22" s="15"/>
      <c r="R22" s="15"/>
      <c r="S22" s="17">
        <f>IF(OR(NOT(ISNUMBER($B22)),$C22="完了"),"",TODAY()-$B22)</f>
        <v/>
      </c>
      <c r="T22" s="12"/>
      <c r="U22" s="18">
        <f>IF(ISNUMBER($K22),$K22,IF(ISNUMBER($J22),$J22,""))</f>
        <v/>
      </c>
      <c r="V22" s="17">
        <f>IF($D22="","",IFERROR(INDEX('製品一覧'!$C$5:$C$54,MATCH($D22,'製品一覧'!$A$5:$A$54,0)),""))</f>
        <v/>
      </c>
    </row>
    <row r="23" spans="1:22">
      <c r="A23" s="11"/>
      <c r="B23" s="15"/>
      <c r="C23" s="12"/>
      <c r="D23" s="11"/>
      <c r="E23" s="16">
        <f>IF($D23="","",IFERROR(INDEX('製品一覧'!$B$5:$B$54,MATCH($D23,'製品一覧'!$A$5:$A$54,0)),"型番が未登録"))</f>
        <v/>
      </c>
      <c r="F23" s="11"/>
      <c r="G23" s="12"/>
      <c r="H23" s="12"/>
      <c r="I23" s="19"/>
      <c r="J23" s="18">
        <f>IF($F23="","",IFERROR(IF(INDEX('製品登録台帳'!$E$5:$E$1004,MATCH($F23,'製品登録台帳'!$D$5:$D$1004,0))=0,"台帳になし",INDEX('製品登録台帳'!$E$5:$E$1004,MATCH($F23,'製品登録台帳'!$D$5:$D$1004,0))),"台帳になし"))</f>
        <v/>
      </c>
      <c r="K23" s="15"/>
      <c r="L23" s="18">
        <f>IF(AND(ISNUMBER($U23),ISNUMBER($V23),$V23&gt;0),IF(DAY($U23)&gt;DAY(DATE(YEAR($U23),MONTH($U23)+$V23+1,0)),DATE(YEAR($U23),MONTH($U23)+$V23+1,0),DATE(YEAR($U23),MONTH($U23)+$V23,DAY($U23))-1),"")</f>
        <v/>
      </c>
      <c r="M23" s="6">
        <f>IF($A23&amp;$D23&amp;$F23="","",IF($L23="","確認が必要",IF(ISNUMBER($B23),IF($B23&lt;=$L23,"期間内の目安","期限切れの目安"),"受付日を入力")))</f>
        <v/>
      </c>
      <c r="N23" s="12"/>
      <c r="O23" s="19"/>
      <c r="P23" s="12"/>
      <c r="Q23" s="15"/>
      <c r="R23" s="15"/>
      <c r="S23" s="17">
        <f>IF(OR(NOT(ISNUMBER($B23)),$C23="完了"),"",TODAY()-$B23)</f>
        <v/>
      </c>
      <c r="T23" s="12"/>
      <c r="U23" s="18">
        <f>IF(ISNUMBER($K23),$K23,IF(ISNUMBER($J23),$J23,""))</f>
        <v/>
      </c>
      <c r="V23" s="17">
        <f>IF($D23="","",IFERROR(INDEX('製品一覧'!$C$5:$C$54,MATCH($D23,'製品一覧'!$A$5:$A$54,0)),""))</f>
        <v/>
      </c>
    </row>
    <row r="24" spans="1:22">
      <c r="A24" s="11"/>
      <c r="B24" s="15"/>
      <c r="C24" s="12"/>
      <c r="D24" s="11"/>
      <c r="E24" s="16">
        <f>IF($D24="","",IFERROR(INDEX('製品一覧'!$B$5:$B$54,MATCH($D24,'製品一覧'!$A$5:$A$54,0)),"型番が未登録"))</f>
        <v/>
      </c>
      <c r="F24" s="11"/>
      <c r="G24" s="12"/>
      <c r="H24" s="12"/>
      <c r="I24" s="19"/>
      <c r="J24" s="18">
        <f>IF($F24="","",IFERROR(IF(INDEX('製品登録台帳'!$E$5:$E$1004,MATCH($F24,'製品登録台帳'!$D$5:$D$1004,0))=0,"台帳になし",INDEX('製品登録台帳'!$E$5:$E$1004,MATCH($F24,'製品登録台帳'!$D$5:$D$1004,0))),"台帳になし"))</f>
        <v/>
      </c>
      <c r="K24" s="15"/>
      <c r="L24" s="18">
        <f>IF(AND(ISNUMBER($U24),ISNUMBER($V24),$V24&gt;0),IF(DAY($U24)&gt;DAY(DATE(YEAR($U24),MONTH($U24)+$V24+1,0)),DATE(YEAR($U24),MONTH($U24)+$V24+1,0),DATE(YEAR($U24),MONTH($U24)+$V24,DAY($U24))-1),"")</f>
        <v/>
      </c>
      <c r="M24" s="6">
        <f>IF($A24&amp;$D24&amp;$F24="","",IF($L24="","確認が必要",IF(ISNUMBER($B24),IF($B24&lt;=$L24,"期間内の目安","期限切れの目安"),"受付日を入力")))</f>
        <v/>
      </c>
      <c r="N24" s="12"/>
      <c r="O24" s="19"/>
      <c r="P24" s="12"/>
      <c r="Q24" s="15"/>
      <c r="R24" s="15"/>
      <c r="S24" s="17">
        <f>IF(OR(NOT(ISNUMBER($B24)),$C24="完了"),"",TODAY()-$B24)</f>
        <v/>
      </c>
      <c r="T24" s="12"/>
      <c r="U24" s="18">
        <f>IF(ISNUMBER($K24),$K24,IF(ISNUMBER($J24),$J24,""))</f>
        <v/>
      </c>
      <c r="V24" s="17">
        <f>IF($D24="","",IFERROR(INDEX('製品一覧'!$C$5:$C$54,MATCH($D24,'製品一覧'!$A$5:$A$54,0)),""))</f>
        <v/>
      </c>
    </row>
    <row r="25" spans="1:22">
      <c r="A25" s="11"/>
      <c r="B25" s="15"/>
      <c r="C25" s="12"/>
      <c r="D25" s="11"/>
      <c r="E25" s="16">
        <f>IF($D25="","",IFERROR(INDEX('製品一覧'!$B$5:$B$54,MATCH($D25,'製品一覧'!$A$5:$A$54,0)),"型番が未登録"))</f>
        <v/>
      </c>
      <c r="F25" s="11"/>
      <c r="G25" s="12"/>
      <c r="H25" s="12"/>
      <c r="I25" s="19"/>
      <c r="J25" s="18">
        <f>IF($F25="","",IFERROR(IF(INDEX('製品登録台帳'!$E$5:$E$1004,MATCH($F25,'製品登録台帳'!$D$5:$D$1004,0))=0,"台帳になし",INDEX('製品登録台帳'!$E$5:$E$1004,MATCH($F25,'製品登録台帳'!$D$5:$D$1004,0))),"台帳になし"))</f>
        <v/>
      </c>
      <c r="K25" s="15"/>
      <c r="L25" s="18">
        <f>IF(AND(ISNUMBER($U25),ISNUMBER($V25),$V25&gt;0),IF(DAY($U25)&gt;DAY(DATE(YEAR($U25),MONTH($U25)+$V25+1,0)),DATE(YEAR($U25),MONTH($U25)+$V25+1,0),DATE(YEAR($U25),MONTH($U25)+$V25,DAY($U25))-1),"")</f>
        <v/>
      </c>
      <c r="M25" s="6">
        <f>IF($A25&amp;$D25&amp;$F25="","",IF($L25="","確認が必要",IF(ISNUMBER($B25),IF($B25&lt;=$L25,"期間内の目安","期限切れの目安"),"受付日を入力")))</f>
        <v/>
      </c>
      <c r="N25" s="12"/>
      <c r="O25" s="19"/>
      <c r="P25" s="12"/>
      <c r="Q25" s="15"/>
      <c r="R25" s="15"/>
      <c r="S25" s="17">
        <f>IF(OR(NOT(ISNUMBER($B25)),$C25="完了"),"",TODAY()-$B25)</f>
        <v/>
      </c>
      <c r="T25" s="12"/>
      <c r="U25" s="18">
        <f>IF(ISNUMBER($K25),$K25,IF(ISNUMBER($J25),$J25,""))</f>
        <v/>
      </c>
      <c r="V25" s="17">
        <f>IF($D25="","",IFERROR(INDEX('製品一覧'!$C$5:$C$54,MATCH($D25,'製品一覧'!$A$5:$A$54,0)),""))</f>
        <v/>
      </c>
    </row>
    <row r="26" spans="1:22">
      <c r="A26" s="11"/>
      <c r="B26" s="15"/>
      <c r="C26" s="12"/>
      <c r="D26" s="11"/>
      <c r="E26" s="16">
        <f>IF($D26="","",IFERROR(INDEX('製品一覧'!$B$5:$B$54,MATCH($D26,'製品一覧'!$A$5:$A$54,0)),"型番が未登録"))</f>
        <v/>
      </c>
      <c r="F26" s="11"/>
      <c r="G26" s="12"/>
      <c r="H26" s="12"/>
      <c r="I26" s="19"/>
      <c r="J26" s="18">
        <f>IF($F26="","",IFERROR(IF(INDEX('製品登録台帳'!$E$5:$E$1004,MATCH($F26,'製品登録台帳'!$D$5:$D$1004,0))=0,"台帳になし",INDEX('製品登録台帳'!$E$5:$E$1004,MATCH($F26,'製品登録台帳'!$D$5:$D$1004,0))),"台帳になし"))</f>
        <v/>
      </c>
      <c r="K26" s="15"/>
      <c r="L26" s="18">
        <f>IF(AND(ISNUMBER($U26),ISNUMBER($V26),$V26&gt;0),IF(DAY($U26)&gt;DAY(DATE(YEAR($U26),MONTH($U26)+$V26+1,0)),DATE(YEAR($U26),MONTH($U26)+$V26+1,0),DATE(YEAR($U26),MONTH($U26)+$V26,DAY($U26))-1),"")</f>
        <v/>
      </c>
      <c r="M26" s="6">
        <f>IF($A26&amp;$D26&amp;$F26="","",IF($L26="","確認が必要",IF(ISNUMBER($B26),IF($B26&lt;=$L26,"期間内の目安","期限切れの目安"),"受付日を入力")))</f>
        <v/>
      </c>
      <c r="N26" s="12"/>
      <c r="O26" s="19"/>
      <c r="P26" s="12"/>
      <c r="Q26" s="15"/>
      <c r="R26" s="15"/>
      <c r="S26" s="17">
        <f>IF(OR(NOT(ISNUMBER($B26)),$C26="完了"),"",TODAY()-$B26)</f>
        <v/>
      </c>
      <c r="T26" s="12"/>
      <c r="U26" s="18">
        <f>IF(ISNUMBER($K26),$K26,IF(ISNUMBER($J26),$J26,""))</f>
        <v/>
      </c>
      <c r="V26" s="17">
        <f>IF($D26="","",IFERROR(INDEX('製品一覧'!$C$5:$C$54,MATCH($D26,'製品一覧'!$A$5:$A$54,0)),""))</f>
        <v/>
      </c>
    </row>
    <row r="27" spans="1:22">
      <c r="A27" s="11"/>
      <c r="B27" s="15"/>
      <c r="C27" s="12"/>
      <c r="D27" s="11"/>
      <c r="E27" s="16">
        <f>IF($D27="","",IFERROR(INDEX('製品一覧'!$B$5:$B$54,MATCH($D27,'製品一覧'!$A$5:$A$54,0)),"型番が未登録"))</f>
        <v/>
      </c>
      <c r="F27" s="11"/>
      <c r="G27" s="12"/>
      <c r="H27" s="12"/>
      <c r="I27" s="19"/>
      <c r="J27" s="18">
        <f>IF($F27="","",IFERROR(IF(INDEX('製品登録台帳'!$E$5:$E$1004,MATCH($F27,'製品登録台帳'!$D$5:$D$1004,0))=0,"台帳になし",INDEX('製品登録台帳'!$E$5:$E$1004,MATCH($F27,'製品登録台帳'!$D$5:$D$1004,0))),"台帳になし"))</f>
        <v/>
      </c>
      <c r="K27" s="15"/>
      <c r="L27" s="18">
        <f>IF(AND(ISNUMBER($U27),ISNUMBER($V27),$V27&gt;0),IF(DAY($U27)&gt;DAY(DATE(YEAR($U27),MONTH($U27)+$V27+1,0)),DATE(YEAR($U27),MONTH($U27)+$V27+1,0),DATE(YEAR($U27),MONTH($U27)+$V27,DAY($U27))-1),"")</f>
        <v/>
      </c>
      <c r="M27" s="6">
        <f>IF($A27&amp;$D27&amp;$F27="","",IF($L27="","確認が必要",IF(ISNUMBER($B27),IF($B27&lt;=$L27,"期間内の目安","期限切れの目安"),"受付日を入力")))</f>
        <v/>
      </c>
      <c r="N27" s="12"/>
      <c r="O27" s="19"/>
      <c r="P27" s="12"/>
      <c r="Q27" s="15"/>
      <c r="R27" s="15"/>
      <c r="S27" s="17">
        <f>IF(OR(NOT(ISNUMBER($B27)),$C27="完了"),"",TODAY()-$B27)</f>
        <v/>
      </c>
      <c r="T27" s="12"/>
      <c r="U27" s="18">
        <f>IF(ISNUMBER($K27),$K27,IF(ISNUMBER($J27),$J27,""))</f>
        <v/>
      </c>
      <c r="V27" s="17">
        <f>IF($D27="","",IFERROR(INDEX('製品一覧'!$C$5:$C$54,MATCH($D27,'製品一覧'!$A$5:$A$54,0)),""))</f>
        <v/>
      </c>
    </row>
    <row r="28" spans="1:22">
      <c r="A28" s="11"/>
      <c r="B28" s="15"/>
      <c r="C28" s="12"/>
      <c r="D28" s="11"/>
      <c r="E28" s="16">
        <f>IF($D28="","",IFERROR(INDEX('製品一覧'!$B$5:$B$54,MATCH($D28,'製品一覧'!$A$5:$A$54,0)),"型番が未登録"))</f>
        <v/>
      </c>
      <c r="F28" s="11"/>
      <c r="G28" s="12"/>
      <c r="H28" s="12"/>
      <c r="I28" s="19"/>
      <c r="J28" s="18">
        <f>IF($F28="","",IFERROR(IF(INDEX('製品登録台帳'!$E$5:$E$1004,MATCH($F28,'製品登録台帳'!$D$5:$D$1004,0))=0,"台帳になし",INDEX('製品登録台帳'!$E$5:$E$1004,MATCH($F28,'製品登録台帳'!$D$5:$D$1004,0))),"台帳になし"))</f>
        <v/>
      </c>
      <c r="K28" s="15"/>
      <c r="L28" s="18">
        <f>IF(AND(ISNUMBER($U28),ISNUMBER($V28),$V28&gt;0),IF(DAY($U28)&gt;DAY(DATE(YEAR($U28),MONTH($U28)+$V28+1,0)),DATE(YEAR($U28),MONTH($U28)+$V28+1,0),DATE(YEAR($U28),MONTH($U28)+$V28,DAY($U28))-1),"")</f>
        <v/>
      </c>
      <c r="M28" s="6">
        <f>IF($A28&amp;$D28&amp;$F28="","",IF($L28="","確認が必要",IF(ISNUMBER($B28),IF($B28&lt;=$L28,"期間内の目安","期限切れの目安"),"受付日を入力")))</f>
        <v/>
      </c>
      <c r="N28" s="12"/>
      <c r="O28" s="19"/>
      <c r="P28" s="12"/>
      <c r="Q28" s="15"/>
      <c r="R28" s="15"/>
      <c r="S28" s="17">
        <f>IF(OR(NOT(ISNUMBER($B28)),$C28="完了"),"",TODAY()-$B28)</f>
        <v/>
      </c>
      <c r="T28" s="12"/>
      <c r="U28" s="18">
        <f>IF(ISNUMBER($K28),$K28,IF(ISNUMBER($J28),$J28,""))</f>
        <v/>
      </c>
      <c r="V28" s="17">
        <f>IF($D28="","",IFERROR(INDEX('製品一覧'!$C$5:$C$54,MATCH($D28,'製品一覧'!$A$5:$A$54,0)),""))</f>
        <v/>
      </c>
    </row>
    <row r="29" spans="1:22">
      <c r="A29" s="11"/>
      <c r="B29" s="15"/>
      <c r="C29" s="12"/>
      <c r="D29" s="11"/>
      <c r="E29" s="16">
        <f>IF($D29="","",IFERROR(INDEX('製品一覧'!$B$5:$B$54,MATCH($D29,'製品一覧'!$A$5:$A$54,0)),"型番が未登録"))</f>
        <v/>
      </c>
      <c r="F29" s="11"/>
      <c r="G29" s="12"/>
      <c r="H29" s="12"/>
      <c r="I29" s="19"/>
      <c r="J29" s="18">
        <f>IF($F29="","",IFERROR(IF(INDEX('製品登録台帳'!$E$5:$E$1004,MATCH($F29,'製品登録台帳'!$D$5:$D$1004,0))=0,"台帳になし",INDEX('製品登録台帳'!$E$5:$E$1004,MATCH($F29,'製品登録台帳'!$D$5:$D$1004,0))),"台帳になし"))</f>
        <v/>
      </c>
      <c r="K29" s="15"/>
      <c r="L29" s="18">
        <f>IF(AND(ISNUMBER($U29),ISNUMBER($V29),$V29&gt;0),IF(DAY($U29)&gt;DAY(DATE(YEAR($U29),MONTH($U29)+$V29+1,0)),DATE(YEAR($U29),MONTH($U29)+$V29+1,0),DATE(YEAR($U29),MONTH($U29)+$V29,DAY($U29))-1),"")</f>
        <v/>
      </c>
      <c r="M29" s="6">
        <f>IF($A29&amp;$D29&amp;$F29="","",IF($L29="","確認が必要",IF(ISNUMBER($B29),IF($B29&lt;=$L29,"期間内の目安","期限切れの目安"),"受付日を入力")))</f>
        <v/>
      </c>
      <c r="N29" s="12"/>
      <c r="O29" s="19"/>
      <c r="P29" s="12"/>
      <c r="Q29" s="15"/>
      <c r="R29" s="15"/>
      <c r="S29" s="17">
        <f>IF(OR(NOT(ISNUMBER($B29)),$C29="完了"),"",TODAY()-$B29)</f>
        <v/>
      </c>
      <c r="T29" s="12"/>
      <c r="U29" s="18">
        <f>IF(ISNUMBER($K29),$K29,IF(ISNUMBER($J29),$J29,""))</f>
        <v/>
      </c>
      <c r="V29" s="17">
        <f>IF($D29="","",IFERROR(INDEX('製品一覧'!$C$5:$C$54,MATCH($D29,'製品一覧'!$A$5:$A$54,0)),""))</f>
        <v/>
      </c>
    </row>
    <row r="30" spans="1:22">
      <c r="A30" s="11"/>
      <c r="B30" s="15"/>
      <c r="C30" s="12"/>
      <c r="D30" s="11"/>
      <c r="E30" s="16">
        <f>IF($D30="","",IFERROR(INDEX('製品一覧'!$B$5:$B$54,MATCH($D30,'製品一覧'!$A$5:$A$54,0)),"型番が未登録"))</f>
        <v/>
      </c>
      <c r="F30" s="11"/>
      <c r="G30" s="12"/>
      <c r="H30" s="12"/>
      <c r="I30" s="19"/>
      <c r="J30" s="18">
        <f>IF($F30="","",IFERROR(IF(INDEX('製品登録台帳'!$E$5:$E$1004,MATCH($F30,'製品登録台帳'!$D$5:$D$1004,0))=0,"台帳になし",INDEX('製品登録台帳'!$E$5:$E$1004,MATCH($F30,'製品登録台帳'!$D$5:$D$1004,0))),"台帳になし"))</f>
        <v/>
      </c>
      <c r="K30" s="15"/>
      <c r="L30" s="18">
        <f>IF(AND(ISNUMBER($U30),ISNUMBER($V30),$V30&gt;0),IF(DAY($U30)&gt;DAY(DATE(YEAR($U30),MONTH($U30)+$V30+1,0)),DATE(YEAR($U30),MONTH($U30)+$V30+1,0),DATE(YEAR($U30),MONTH($U30)+$V30,DAY($U30))-1),"")</f>
        <v/>
      </c>
      <c r="M30" s="6">
        <f>IF($A30&amp;$D30&amp;$F30="","",IF($L30="","確認が必要",IF(ISNUMBER($B30),IF($B30&lt;=$L30,"期間内の目安","期限切れの目安"),"受付日を入力")))</f>
        <v/>
      </c>
      <c r="N30" s="12"/>
      <c r="O30" s="19"/>
      <c r="P30" s="12"/>
      <c r="Q30" s="15"/>
      <c r="R30" s="15"/>
      <c r="S30" s="17">
        <f>IF(OR(NOT(ISNUMBER($B30)),$C30="完了"),"",TODAY()-$B30)</f>
        <v/>
      </c>
      <c r="T30" s="12"/>
      <c r="U30" s="18">
        <f>IF(ISNUMBER($K30),$K30,IF(ISNUMBER($J30),$J30,""))</f>
        <v/>
      </c>
      <c r="V30" s="17">
        <f>IF($D30="","",IFERROR(INDEX('製品一覧'!$C$5:$C$54,MATCH($D30,'製品一覧'!$A$5:$A$54,0)),""))</f>
        <v/>
      </c>
    </row>
    <row r="31" spans="1:22">
      <c r="A31" s="11"/>
      <c r="B31" s="15"/>
      <c r="C31" s="12"/>
      <c r="D31" s="11"/>
      <c r="E31" s="16">
        <f>IF($D31="","",IFERROR(INDEX('製品一覧'!$B$5:$B$54,MATCH($D31,'製品一覧'!$A$5:$A$54,0)),"型番が未登録"))</f>
        <v/>
      </c>
      <c r="F31" s="11"/>
      <c r="G31" s="12"/>
      <c r="H31" s="12"/>
      <c r="I31" s="19"/>
      <c r="J31" s="18">
        <f>IF($F31="","",IFERROR(IF(INDEX('製品登録台帳'!$E$5:$E$1004,MATCH($F31,'製品登録台帳'!$D$5:$D$1004,0))=0,"台帳になし",INDEX('製品登録台帳'!$E$5:$E$1004,MATCH($F31,'製品登録台帳'!$D$5:$D$1004,0))),"台帳になし"))</f>
        <v/>
      </c>
      <c r="K31" s="15"/>
      <c r="L31" s="18">
        <f>IF(AND(ISNUMBER($U31),ISNUMBER($V31),$V31&gt;0),IF(DAY($U31)&gt;DAY(DATE(YEAR($U31),MONTH($U31)+$V31+1,0)),DATE(YEAR($U31),MONTH($U31)+$V31+1,0),DATE(YEAR($U31),MONTH($U31)+$V31,DAY($U31))-1),"")</f>
        <v/>
      </c>
      <c r="M31" s="6">
        <f>IF($A31&amp;$D31&amp;$F31="","",IF($L31="","確認が必要",IF(ISNUMBER($B31),IF($B31&lt;=$L31,"期間内の目安","期限切れの目安"),"受付日を入力")))</f>
        <v/>
      </c>
      <c r="N31" s="12"/>
      <c r="O31" s="19"/>
      <c r="P31" s="12"/>
      <c r="Q31" s="15"/>
      <c r="R31" s="15"/>
      <c r="S31" s="17">
        <f>IF(OR(NOT(ISNUMBER($B31)),$C31="完了"),"",TODAY()-$B31)</f>
        <v/>
      </c>
      <c r="T31" s="12"/>
      <c r="U31" s="18">
        <f>IF(ISNUMBER($K31),$K31,IF(ISNUMBER($J31),$J31,""))</f>
        <v/>
      </c>
      <c r="V31" s="17">
        <f>IF($D31="","",IFERROR(INDEX('製品一覧'!$C$5:$C$54,MATCH($D31,'製品一覧'!$A$5:$A$54,0)),""))</f>
        <v/>
      </c>
    </row>
    <row r="32" spans="1:22">
      <c r="A32" s="11"/>
      <c r="B32" s="15"/>
      <c r="C32" s="12"/>
      <c r="D32" s="11"/>
      <c r="E32" s="16">
        <f>IF($D32="","",IFERROR(INDEX('製品一覧'!$B$5:$B$54,MATCH($D32,'製品一覧'!$A$5:$A$54,0)),"型番が未登録"))</f>
        <v/>
      </c>
      <c r="F32" s="11"/>
      <c r="G32" s="12"/>
      <c r="H32" s="12"/>
      <c r="I32" s="19"/>
      <c r="J32" s="18">
        <f>IF($F32="","",IFERROR(IF(INDEX('製品登録台帳'!$E$5:$E$1004,MATCH($F32,'製品登録台帳'!$D$5:$D$1004,0))=0,"台帳になし",INDEX('製品登録台帳'!$E$5:$E$1004,MATCH($F32,'製品登録台帳'!$D$5:$D$1004,0))),"台帳になし"))</f>
        <v/>
      </c>
      <c r="K32" s="15"/>
      <c r="L32" s="18">
        <f>IF(AND(ISNUMBER($U32),ISNUMBER($V32),$V32&gt;0),IF(DAY($U32)&gt;DAY(DATE(YEAR($U32),MONTH($U32)+$V32+1,0)),DATE(YEAR($U32),MONTH($U32)+$V32+1,0),DATE(YEAR($U32),MONTH($U32)+$V32,DAY($U32))-1),"")</f>
        <v/>
      </c>
      <c r="M32" s="6">
        <f>IF($A32&amp;$D32&amp;$F32="","",IF($L32="","確認が必要",IF(ISNUMBER($B32),IF($B32&lt;=$L32,"期間内の目安","期限切れの目安"),"受付日を入力")))</f>
        <v/>
      </c>
      <c r="N32" s="12"/>
      <c r="O32" s="19"/>
      <c r="P32" s="12"/>
      <c r="Q32" s="15"/>
      <c r="R32" s="15"/>
      <c r="S32" s="17">
        <f>IF(OR(NOT(ISNUMBER($B32)),$C32="完了"),"",TODAY()-$B32)</f>
        <v/>
      </c>
      <c r="T32" s="12"/>
      <c r="U32" s="18">
        <f>IF(ISNUMBER($K32),$K32,IF(ISNUMBER($J32),$J32,""))</f>
        <v/>
      </c>
      <c r="V32" s="17">
        <f>IF($D32="","",IFERROR(INDEX('製品一覧'!$C$5:$C$54,MATCH($D32,'製品一覧'!$A$5:$A$54,0)),""))</f>
        <v/>
      </c>
    </row>
    <row r="33" spans="1:22">
      <c r="A33" s="11"/>
      <c r="B33" s="15"/>
      <c r="C33" s="12"/>
      <c r="D33" s="11"/>
      <c r="E33" s="16">
        <f>IF($D33="","",IFERROR(INDEX('製品一覧'!$B$5:$B$54,MATCH($D33,'製品一覧'!$A$5:$A$54,0)),"型番が未登録"))</f>
        <v/>
      </c>
      <c r="F33" s="11"/>
      <c r="G33" s="12"/>
      <c r="H33" s="12"/>
      <c r="I33" s="19"/>
      <c r="J33" s="18">
        <f>IF($F33="","",IFERROR(IF(INDEX('製品登録台帳'!$E$5:$E$1004,MATCH($F33,'製品登録台帳'!$D$5:$D$1004,0))=0,"台帳になし",INDEX('製品登録台帳'!$E$5:$E$1004,MATCH($F33,'製品登録台帳'!$D$5:$D$1004,0))),"台帳になし"))</f>
        <v/>
      </c>
      <c r="K33" s="15"/>
      <c r="L33" s="18">
        <f>IF(AND(ISNUMBER($U33),ISNUMBER($V33),$V33&gt;0),IF(DAY($U33)&gt;DAY(DATE(YEAR($U33),MONTH($U33)+$V33+1,0)),DATE(YEAR($U33),MONTH($U33)+$V33+1,0),DATE(YEAR($U33),MONTH($U33)+$V33,DAY($U33))-1),"")</f>
        <v/>
      </c>
      <c r="M33" s="6">
        <f>IF($A33&amp;$D33&amp;$F33="","",IF($L33="","確認が必要",IF(ISNUMBER($B33),IF($B33&lt;=$L33,"期間内の目安","期限切れの目安"),"受付日を入力")))</f>
        <v/>
      </c>
      <c r="N33" s="12"/>
      <c r="O33" s="19"/>
      <c r="P33" s="12"/>
      <c r="Q33" s="15"/>
      <c r="R33" s="15"/>
      <c r="S33" s="17">
        <f>IF(OR(NOT(ISNUMBER($B33)),$C33="完了"),"",TODAY()-$B33)</f>
        <v/>
      </c>
      <c r="T33" s="12"/>
      <c r="U33" s="18">
        <f>IF(ISNUMBER($K33),$K33,IF(ISNUMBER($J33),$J33,""))</f>
        <v/>
      </c>
      <c r="V33" s="17">
        <f>IF($D33="","",IFERROR(INDEX('製品一覧'!$C$5:$C$54,MATCH($D33,'製品一覧'!$A$5:$A$54,0)),""))</f>
        <v/>
      </c>
    </row>
    <row r="34" spans="1:22">
      <c r="A34" s="11"/>
      <c r="B34" s="15"/>
      <c r="C34" s="12"/>
      <c r="D34" s="11"/>
      <c r="E34" s="16">
        <f>IF($D34="","",IFERROR(INDEX('製品一覧'!$B$5:$B$54,MATCH($D34,'製品一覧'!$A$5:$A$54,0)),"型番が未登録"))</f>
        <v/>
      </c>
      <c r="F34" s="11"/>
      <c r="G34" s="12"/>
      <c r="H34" s="12"/>
      <c r="I34" s="19"/>
      <c r="J34" s="18">
        <f>IF($F34="","",IFERROR(IF(INDEX('製品登録台帳'!$E$5:$E$1004,MATCH($F34,'製品登録台帳'!$D$5:$D$1004,0))=0,"台帳になし",INDEX('製品登録台帳'!$E$5:$E$1004,MATCH($F34,'製品登録台帳'!$D$5:$D$1004,0))),"台帳になし"))</f>
        <v/>
      </c>
      <c r="K34" s="15"/>
      <c r="L34" s="18">
        <f>IF(AND(ISNUMBER($U34),ISNUMBER($V34),$V34&gt;0),IF(DAY($U34)&gt;DAY(DATE(YEAR($U34),MONTH($U34)+$V34+1,0)),DATE(YEAR($U34),MONTH($U34)+$V34+1,0),DATE(YEAR($U34),MONTH($U34)+$V34,DAY($U34))-1),"")</f>
        <v/>
      </c>
      <c r="M34" s="6">
        <f>IF($A34&amp;$D34&amp;$F34="","",IF($L34="","確認が必要",IF(ISNUMBER($B34),IF($B34&lt;=$L34,"期間内の目安","期限切れの目安"),"受付日を入力")))</f>
        <v/>
      </c>
      <c r="N34" s="12"/>
      <c r="O34" s="19"/>
      <c r="P34" s="12"/>
      <c r="Q34" s="15"/>
      <c r="R34" s="15"/>
      <c r="S34" s="17">
        <f>IF(OR(NOT(ISNUMBER($B34)),$C34="完了"),"",TODAY()-$B34)</f>
        <v/>
      </c>
      <c r="T34" s="12"/>
      <c r="U34" s="18">
        <f>IF(ISNUMBER($K34),$K34,IF(ISNUMBER($J34),$J34,""))</f>
        <v/>
      </c>
      <c r="V34" s="17">
        <f>IF($D34="","",IFERROR(INDEX('製品一覧'!$C$5:$C$54,MATCH($D34,'製品一覧'!$A$5:$A$54,0)),""))</f>
        <v/>
      </c>
    </row>
    <row r="35" spans="1:22">
      <c r="A35" s="11"/>
      <c r="B35" s="15"/>
      <c r="C35" s="12"/>
      <c r="D35" s="11"/>
      <c r="E35" s="16">
        <f>IF($D35="","",IFERROR(INDEX('製品一覧'!$B$5:$B$54,MATCH($D35,'製品一覧'!$A$5:$A$54,0)),"型番が未登録"))</f>
        <v/>
      </c>
      <c r="F35" s="11"/>
      <c r="G35" s="12"/>
      <c r="H35" s="12"/>
      <c r="I35" s="19"/>
      <c r="J35" s="18">
        <f>IF($F35="","",IFERROR(IF(INDEX('製品登録台帳'!$E$5:$E$1004,MATCH($F35,'製品登録台帳'!$D$5:$D$1004,0))=0,"台帳になし",INDEX('製品登録台帳'!$E$5:$E$1004,MATCH($F35,'製品登録台帳'!$D$5:$D$1004,0))),"台帳になし"))</f>
        <v/>
      </c>
      <c r="K35" s="15"/>
      <c r="L35" s="18">
        <f>IF(AND(ISNUMBER($U35),ISNUMBER($V35),$V35&gt;0),IF(DAY($U35)&gt;DAY(DATE(YEAR($U35),MONTH($U35)+$V35+1,0)),DATE(YEAR($U35),MONTH($U35)+$V35+1,0),DATE(YEAR($U35),MONTH($U35)+$V35,DAY($U35))-1),"")</f>
        <v/>
      </c>
      <c r="M35" s="6">
        <f>IF($A35&amp;$D35&amp;$F35="","",IF($L35="","確認が必要",IF(ISNUMBER($B35),IF($B35&lt;=$L35,"期間内の目安","期限切れの目安"),"受付日を入力")))</f>
        <v/>
      </c>
      <c r="N35" s="12"/>
      <c r="O35" s="19"/>
      <c r="P35" s="12"/>
      <c r="Q35" s="15"/>
      <c r="R35" s="15"/>
      <c r="S35" s="17">
        <f>IF(OR(NOT(ISNUMBER($B35)),$C35="完了"),"",TODAY()-$B35)</f>
        <v/>
      </c>
      <c r="T35" s="12"/>
      <c r="U35" s="18">
        <f>IF(ISNUMBER($K35),$K35,IF(ISNUMBER($J35),$J35,""))</f>
        <v/>
      </c>
      <c r="V35" s="17">
        <f>IF($D35="","",IFERROR(INDEX('製品一覧'!$C$5:$C$54,MATCH($D35,'製品一覧'!$A$5:$A$54,0)),""))</f>
        <v/>
      </c>
    </row>
    <row r="36" spans="1:22">
      <c r="A36" s="11"/>
      <c r="B36" s="15"/>
      <c r="C36" s="12"/>
      <c r="D36" s="11"/>
      <c r="E36" s="16">
        <f>IF($D36="","",IFERROR(INDEX('製品一覧'!$B$5:$B$54,MATCH($D36,'製品一覧'!$A$5:$A$54,0)),"型番が未登録"))</f>
        <v/>
      </c>
      <c r="F36" s="11"/>
      <c r="G36" s="12"/>
      <c r="H36" s="12"/>
      <c r="I36" s="19"/>
      <c r="J36" s="18">
        <f>IF($F36="","",IFERROR(IF(INDEX('製品登録台帳'!$E$5:$E$1004,MATCH($F36,'製品登録台帳'!$D$5:$D$1004,0))=0,"台帳になし",INDEX('製品登録台帳'!$E$5:$E$1004,MATCH($F36,'製品登録台帳'!$D$5:$D$1004,0))),"台帳になし"))</f>
        <v/>
      </c>
      <c r="K36" s="15"/>
      <c r="L36" s="18">
        <f>IF(AND(ISNUMBER($U36),ISNUMBER($V36),$V36&gt;0),IF(DAY($U36)&gt;DAY(DATE(YEAR($U36),MONTH($U36)+$V36+1,0)),DATE(YEAR($U36),MONTH($U36)+$V36+1,0),DATE(YEAR($U36),MONTH($U36)+$V36,DAY($U36))-1),"")</f>
        <v/>
      </c>
      <c r="M36" s="6">
        <f>IF($A36&amp;$D36&amp;$F36="","",IF($L36="","確認が必要",IF(ISNUMBER($B36),IF($B36&lt;=$L36,"期間内の目安","期限切れの目安"),"受付日を入力")))</f>
        <v/>
      </c>
      <c r="N36" s="12"/>
      <c r="O36" s="19"/>
      <c r="P36" s="12"/>
      <c r="Q36" s="15"/>
      <c r="R36" s="15"/>
      <c r="S36" s="17">
        <f>IF(OR(NOT(ISNUMBER($B36)),$C36="完了"),"",TODAY()-$B36)</f>
        <v/>
      </c>
      <c r="T36" s="12"/>
      <c r="U36" s="18">
        <f>IF(ISNUMBER($K36),$K36,IF(ISNUMBER($J36),$J36,""))</f>
        <v/>
      </c>
      <c r="V36" s="17">
        <f>IF($D36="","",IFERROR(INDEX('製品一覧'!$C$5:$C$54,MATCH($D36,'製品一覧'!$A$5:$A$54,0)),""))</f>
        <v/>
      </c>
    </row>
    <row r="37" spans="1:22">
      <c r="A37" s="11"/>
      <c r="B37" s="15"/>
      <c r="C37" s="12"/>
      <c r="D37" s="11"/>
      <c r="E37" s="16">
        <f>IF($D37="","",IFERROR(INDEX('製品一覧'!$B$5:$B$54,MATCH($D37,'製品一覧'!$A$5:$A$54,0)),"型番が未登録"))</f>
        <v/>
      </c>
      <c r="F37" s="11"/>
      <c r="G37" s="12"/>
      <c r="H37" s="12"/>
      <c r="I37" s="19"/>
      <c r="J37" s="18">
        <f>IF($F37="","",IFERROR(IF(INDEX('製品登録台帳'!$E$5:$E$1004,MATCH($F37,'製品登録台帳'!$D$5:$D$1004,0))=0,"台帳になし",INDEX('製品登録台帳'!$E$5:$E$1004,MATCH($F37,'製品登録台帳'!$D$5:$D$1004,0))),"台帳になし"))</f>
        <v/>
      </c>
      <c r="K37" s="15"/>
      <c r="L37" s="18">
        <f>IF(AND(ISNUMBER($U37),ISNUMBER($V37),$V37&gt;0),IF(DAY($U37)&gt;DAY(DATE(YEAR($U37),MONTH($U37)+$V37+1,0)),DATE(YEAR($U37),MONTH($U37)+$V37+1,0),DATE(YEAR($U37),MONTH($U37)+$V37,DAY($U37))-1),"")</f>
        <v/>
      </c>
      <c r="M37" s="6">
        <f>IF($A37&amp;$D37&amp;$F37="","",IF($L37="","確認が必要",IF(ISNUMBER($B37),IF($B37&lt;=$L37,"期間内の目安","期限切れの目安"),"受付日を入力")))</f>
        <v/>
      </c>
      <c r="N37" s="12"/>
      <c r="O37" s="19"/>
      <c r="P37" s="12"/>
      <c r="Q37" s="15"/>
      <c r="R37" s="15"/>
      <c r="S37" s="17">
        <f>IF(OR(NOT(ISNUMBER($B37)),$C37="完了"),"",TODAY()-$B37)</f>
        <v/>
      </c>
      <c r="T37" s="12"/>
      <c r="U37" s="18">
        <f>IF(ISNUMBER($K37),$K37,IF(ISNUMBER($J37),$J37,""))</f>
        <v/>
      </c>
      <c r="V37" s="17">
        <f>IF($D37="","",IFERROR(INDEX('製品一覧'!$C$5:$C$54,MATCH($D37,'製品一覧'!$A$5:$A$54,0)),""))</f>
        <v/>
      </c>
    </row>
    <row r="38" spans="1:22">
      <c r="A38" s="11"/>
      <c r="B38" s="15"/>
      <c r="C38" s="12"/>
      <c r="D38" s="11"/>
      <c r="E38" s="16">
        <f>IF($D38="","",IFERROR(INDEX('製品一覧'!$B$5:$B$54,MATCH($D38,'製品一覧'!$A$5:$A$54,0)),"型番が未登録"))</f>
        <v/>
      </c>
      <c r="F38" s="11"/>
      <c r="G38" s="12"/>
      <c r="H38" s="12"/>
      <c r="I38" s="19"/>
      <c r="J38" s="18">
        <f>IF($F38="","",IFERROR(IF(INDEX('製品登録台帳'!$E$5:$E$1004,MATCH($F38,'製品登録台帳'!$D$5:$D$1004,0))=0,"台帳になし",INDEX('製品登録台帳'!$E$5:$E$1004,MATCH($F38,'製品登録台帳'!$D$5:$D$1004,0))),"台帳になし"))</f>
        <v/>
      </c>
      <c r="K38" s="15"/>
      <c r="L38" s="18">
        <f>IF(AND(ISNUMBER($U38),ISNUMBER($V38),$V38&gt;0),IF(DAY($U38)&gt;DAY(DATE(YEAR($U38),MONTH($U38)+$V38+1,0)),DATE(YEAR($U38),MONTH($U38)+$V38+1,0),DATE(YEAR($U38),MONTH($U38)+$V38,DAY($U38))-1),"")</f>
        <v/>
      </c>
      <c r="M38" s="6">
        <f>IF($A38&amp;$D38&amp;$F38="","",IF($L38="","確認が必要",IF(ISNUMBER($B38),IF($B38&lt;=$L38,"期間内の目安","期限切れの目安"),"受付日を入力")))</f>
        <v/>
      </c>
      <c r="N38" s="12"/>
      <c r="O38" s="19"/>
      <c r="P38" s="12"/>
      <c r="Q38" s="15"/>
      <c r="R38" s="15"/>
      <c r="S38" s="17">
        <f>IF(OR(NOT(ISNUMBER($B38)),$C38="完了"),"",TODAY()-$B38)</f>
        <v/>
      </c>
      <c r="T38" s="12"/>
      <c r="U38" s="18">
        <f>IF(ISNUMBER($K38),$K38,IF(ISNUMBER($J38),$J38,""))</f>
        <v/>
      </c>
      <c r="V38" s="17">
        <f>IF($D38="","",IFERROR(INDEX('製品一覧'!$C$5:$C$54,MATCH($D38,'製品一覧'!$A$5:$A$54,0)),""))</f>
        <v/>
      </c>
    </row>
    <row r="39" spans="1:22">
      <c r="A39" s="11"/>
      <c r="B39" s="15"/>
      <c r="C39" s="12"/>
      <c r="D39" s="11"/>
      <c r="E39" s="16">
        <f>IF($D39="","",IFERROR(INDEX('製品一覧'!$B$5:$B$54,MATCH($D39,'製品一覧'!$A$5:$A$54,0)),"型番が未登録"))</f>
        <v/>
      </c>
      <c r="F39" s="11"/>
      <c r="G39" s="12"/>
      <c r="H39" s="12"/>
      <c r="I39" s="19"/>
      <c r="J39" s="18">
        <f>IF($F39="","",IFERROR(IF(INDEX('製品登録台帳'!$E$5:$E$1004,MATCH($F39,'製品登録台帳'!$D$5:$D$1004,0))=0,"台帳になし",INDEX('製品登録台帳'!$E$5:$E$1004,MATCH($F39,'製品登録台帳'!$D$5:$D$1004,0))),"台帳になし"))</f>
        <v/>
      </c>
      <c r="K39" s="15"/>
      <c r="L39" s="18">
        <f>IF(AND(ISNUMBER($U39),ISNUMBER($V39),$V39&gt;0),IF(DAY($U39)&gt;DAY(DATE(YEAR($U39),MONTH($U39)+$V39+1,0)),DATE(YEAR($U39),MONTH($U39)+$V39+1,0),DATE(YEAR($U39),MONTH($U39)+$V39,DAY($U39))-1),"")</f>
        <v/>
      </c>
      <c r="M39" s="6">
        <f>IF($A39&amp;$D39&amp;$F39="","",IF($L39="","確認が必要",IF(ISNUMBER($B39),IF($B39&lt;=$L39,"期間内の目安","期限切れの目安"),"受付日を入力")))</f>
        <v/>
      </c>
      <c r="N39" s="12"/>
      <c r="O39" s="19"/>
      <c r="P39" s="12"/>
      <c r="Q39" s="15"/>
      <c r="R39" s="15"/>
      <c r="S39" s="17">
        <f>IF(OR(NOT(ISNUMBER($B39)),$C39="完了"),"",TODAY()-$B39)</f>
        <v/>
      </c>
      <c r="T39" s="12"/>
      <c r="U39" s="18">
        <f>IF(ISNUMBER($K39),$K39,IF(ISNUMBER($J39),$J39,""))</f>
        <v/>
      </c>
      <c r="V39" s="17">
        <f>IF($D39="","",IFERROR(INDEX('製品一覧'!$C$5:$C$54,MATCH($D39,'製品一覧'!$A$5:$A$54,0)),""))</f>
        <v/>
      </c>
    </row>
    <row r="40" spans="1:22">
      <c r="A40" s="11"/>
      <c r="B40" s="15"/>
      <c r="C40" s="12"/>
      <c r="D40" s="11"/>
      <c r="E40" s="16">
        <f>IF($D40="","",IFERROR(INDEX('製品一覧'!$B$5:$B$54,MATCH($D40,'製品一覧'!$A$5:$A$54,0)),"型番が未登録"))</f>
        <v/>
      </c>
      <c r="F40" s="11"/>
      <c r="G40" s="12"/>
      <c r="H40" s="12"/>
      <c r="I40" s="19"/>
      <c r="J40" s="18">
        <f>IF($F40="","",IFERROR(IF(INDEX('製品登録台帳'!$E$5:$E$1004,MATCH($F40,'製品登録台帳'!$D$5:$D$1004,0))=0,"台帳になし",INDEX('製品登録台帳'!$E$5:$E$1004,MATCH($F40,'製品登録台帳'!$D$5:$D$1004,0))),"台帳になし"))</f>
        <v/>
      </c>
      <c r="K40" s="15"/>
      <c r="L40" s="18">
        <f>IF(AND(ISNUMBER($U40),ISNUMBER($V40),$V40&gt;0),IF(DAY($U40)&gt;DAY(DATE(YEAR($U40),MONTH($U40)+$V40+1,0)),DATE(YEAR($U40),MONTH($U40)+$V40+1,0),DATE(YEAR($U40),MONTH($U40)+$V40,DAY($U40))-1),"")</f>
        <v/>
      </c>
      <c r="M40" s="6">
        <f>IF($A40&amp;$D40&amp;$F40="","",IF($L40="","確認が必要",IF(ISNUMBER($B40),IF($B40&lt;=$L40,"期間内の目安","期限切れの目安"),"受付日を入力")))</f>
        <v/>
      </c>
      <c r="N40" s="12"/>
      <c r="O40" s="19"/>
      <c r="P40" s="12"/>
      <c r="Q40" s="15"/>
      <c r="R40" s="15"/>
      <c r="S40" s="17">
        <f>IF(OR(NOT(ISNUMBER($B40)),$C40="完了"),"",TODAY()-$B40)</f>
        <v/>
      </c>
      <c r="T40" s="12"/>
      <c r="U40" s="18">
        <f>IF(ISNUMBER($K40),$K40,IF(ISNUMBER($J40),$J40,""))</f>
        <v/>
      </c>
      <c r="V40" s="17">
        <f>IF($D40="","",IFERROR(INDEX('製品一覧'!$C$5:$C$54,MATCH($D40,'製品一覧'!$A$5:$A$54,0)),""))</f>
        <v/>
      </c>
    </row>
    <row r="41" spans="1:22">
      <c r="A41" s="11"/>
      <c r="B41" s="15"/>
      <c r="C41" s="12"/>
      <c r="D41" s="11"/>
      <c r="E41" s="16">
        <f>IF($D41="","",IFERROR(INDEX('製品一覧'!$B$5:$B$54,MATCH($D41,'製品一覧'!$A$5:$A$54,0)),"型番が未登録"))</f>
        <v/>
      </c>
      <c r="F41" s="11"/>
      <c r="G41" s="12"/>
      <c r="H41" s="12"/>
      <c r="I41" s="19"/>
      <c r="J41" s="18">
        <f>IF($F41="","",IFERROR(IF(INDEX('製品登録台帳'!$E$5:$E$1004,MATCH($F41,'製品登録台帳'!$D$5:$D$1004,0))=0,"台帳になし",INDEX('製品登録台帳'!$E$5:$E$1004,MATCH($F41,'製品登録台帳'!$D$5:$D$1004,0))),"台帳になし"))</f>
        <v/>
      </c>
      <c r="K41" s="15"/>
      <c r="L41" s="18">
        <f>IF(AND(ISNUMBER($U41),ISNUMBER($V41),$V41&gt;0),IF(DAY($U41)&gt;DAY(DATE(YEAR($U41),MONTH($U41)+$V41+1,0)),DATE(YEAR($U41),MONTH($U41)+$V41+1,0),DATE(YEAR($U41),MONTH($U41)+$V41,DAY($U41))-1),"")</f>
        <v/>
      </c>
      <c r="M41" s="6">
        <f>IF($A41&amp;$D41&amp;$F41="","",IF($L41="","確認が必要",IF(ISNUMBER($B41),IF($B41&lt;=$L41,"期間内の目安","期限切れの目安"),"受付日を入力")))</f>
        <v/>
      </c>
      <c r="N41" s="12"/>
      <c r="O41" s="19"/>
      <c r="P41" s="12"/>
      <c r="Q41" s="15"/>
      <c r="R41" s="15"/>
      <c r="S41" s="17">
        <f>IF(OR(NOT(ISNUMBER($B41)),$C41="完了"),"",TODAY()-$B41)</f>
        <v/>
      </c>
      <c r="T41" s="12"/>
      <c r="U41" s="18">
        <f>IF(ISNUMBER($K41),$K41,IF(ISNUMBER($J41),$J41,""))</f>
        <v/>
      </c>
      <c r="V41" s="17">
        <f>IF($D41="","",IFERROR(INDEX('製品一覧'!$C$5:$C$54,MATCH($D41,'製品一覧'!$A$5:$A$54,0)),""))</f>
        <v/>
      </c>
    </row>
    <row r="42" spans="1:22">
      <c r="A42" s="11"/>
      <c r="B42" s="15"/>
      <c r="C42" s="12"/>
      <c r="D42" s="11"/>
      <c r="E42" s="16">
        <f>IF($D42="","",IFERROR(INDEX('製品一覧'!$B$5:$B$54,MATCH($D42,'製品一覧'!$A$5:$A$54,0)),"型番が未登録"))</f>
        <v/>
      </c>
      <c r="F42" s="11"/>
      <c r="G42" s="12"/>
      <c r="H42" s="12"/>
      <c r="I42" s="19"/>
      <c r="J42" s="18">
        <f>IF($F42="","",IFERROR(IF(INDEX('製品登録台帳'!$E$5:$E$1004,MATCH($F42,'製品登録台帳'!$D$5:$D$1004,0))=0,"台帳になし",INDEX('製品登録台帳'!$E$5:$E$1004,MATCH($F42,'製品登録台帳'!$D$5:$D$1004,0))),"台帳になし"))</f>
        <v/>
      </c>
      <c r="K42" s="15"/>
      <c r="L42" s="18">
        <f>IF(AND(ISNUMBER($U42),ISNUMBER($V42),$V42&gt;0),IF(DAY($U42)&gt;DAY(DATE(YEAR($U42),MONTH($U42)+$V42+1,0)),DATE(YEAR($U42),MONTH($U42)+$V42+1,0),DATE(YEAR($U42),MONTH($U42)+$V42,DAY($U42))-1),"")</f>
        <v/>
      </c>
      <c r="M42" s="6">
        <f>IF($A42&amp;$D42&amp;$F42="","",IF($L42="","確認が必要",IF(ISNUMBER($B42),IF($B42&lt;=$L42,"期間内の目安","期限切れの目安"),"受付日を入力")))</f>
        <v/>
      </c>
      <c r="N42" s="12"/>
      <c r="O42" s="19"/>
      <c r="P42" s="12"/>
      <c r="Q42" s="15"/>
      <c r="R42" s="15"/>
      <c r="S42" s="17">
        <f>IF(OR(NOT(ISNUMBER($B42)),$C42="完了"),"",TODAY()-$B42)</f>
        <v/>
      </c>
      <c r="T42" s="12"/>
      <c r="U42" s="18">
        <f>IF(ISNUMBER($K42),$K42,IF(ISNUMBER($J42),$J42,""))</f>
        <v/>
      </c>
      <c r="V42" s="17">
        <f>IF($D42="","",IFERROR(INDEX('製品一覧'!$C$5:$C$54,MATCH($D42,'製品一覧'!$A$5:$A$54,0)),""))</f>
        <v/>
      </c>
    </row>
    <row r="43" spans="1:22">
      <c r="A43" s="11"/>
      <c r="B43" s="15"/>
      <c r="C43" s="12"/>
      <c r="D43" s="11"/>
      <c r="E43" s="16">
        <f>IF($D43="","",IFERROR(INDEX('製品一覧'!$B$5:$B$54,MATCH($D43,'製品一覧'!$A$5:$A$54,0)),"型番が未登録"))</f>
        <v/>
      </c>
      <c r="F43" s="11"/>
      <c r="G43" s="12"/>
      <c r="H43" s="12"/>
      <c r="I43" s="19"/>
      <c r="J43" s="18">
        <f>IF($F43="","",IFERROR(IF(INDEX('製品登録台帳'!$E$5:$E$1004,MATCH($F43,'製品登録台帳'!$D$5:$D$1004,0))=0,"台帳になし",INDEX('製品登録台帳'!$E$5:$E$1004,MATCH($F43,'製品登録台帳'!$D$5:$D$1004,0))),"台帳になし"))</f>
        <v/>
      </c>
      <c r="K43" s="15"/>
      <c r="L43" s="18">
        <f>IF(AND(ISNUMBER($U43),ISNUMBER($V43),$V43&gt;0),IF(DAY($U43)&gt;DAY(DATE(YEAR($U43),MONTH($U43)+$V43+1,0)),DATE(YEAR($U43),MONTH($U43)+$V43+1,0),DATE(YEAR($U43),MONTH($U43)+$V43,DAY($U43))-1),"")</f>
        <v/>
      </c>
      <c r="M43" s="6">
        <f>IF($A43&amp;$D43&amp;$F43="","",IF($L43="","確認が必要",IF(ISNUMBER($B43),IF($B43&lt;=$L43,"期間内の目安","期限切れの目安"),"受付日を入力")))</f>
        <v/>
      </c>
      <c r="N43" s="12"/>
      <c r="O43" s="19"/>
      <c r="P43" s="12"/>
      <c r="Q43" s="15"/>
      <c r="R43" s="15"/>
      <c r="S43" s="17">
        <f>IF(OR(NOT(ISNUMBER($B43)),$C43="完了"),"",TODAY()-$B43)</f>
        <v/>
      </c>
      <c r="T43" s="12"/>
      <c r="U43" s="18">
        <f>IF(ISNUMBER($K43),$K43,IF(ISNUMBER($J43),$J43,""))</f>
        <v/>
      </c>
      <c r="V43" s="17">
        <f>IF($D43="","",IFERROR(INDEX('製品一覧'!$C$5:$C$54,MATCH($D43,'製品一覧'!$A$5:$A$54,0)),""))</f>
        <v/>
      </c>
    </row>
    <row r="44" spans="1:22">
      <c r="A44" s="11"/>
      <c r="B44" s="15"/>
      <c r="C44" s="12"/>
      <c r="D44" s="11"/>
      <c r="E44" s="16">
        <f>IF($D44="","",IFERROR(INDEX('製品一覧'!$B$5:$B$54,MATCH($D44,'製品一覧'!$A$5:$A$54,0)),"型番が未登録"))</f>
        <v/>
      </c>
      <c r="F44" s="11"/>
      <c r="G44" s="12"/>
      <c r="H44" s="12"/>
      <c r="I44" s="19"/>
      <c r="J44" s="18">
        <f>IF($F44="","",IFERROR(IF(INDEX('製品登録台帳'!$E$5:$E$1004,MATCH($F44,'製品登録台帳'!$D$5:$D$1004,0))=0,"台帳になし",INDEX('製品登録台帳'!$E$5:$E$1004,MATCH($F44,'製品登録台帳'!$D$5:$D$1004,0))),"台帳になし"))</f>
        <v/>
      </c>
      <c r="K44" s="15"/>
      <c r="L44" s="18">
        <f>IF(AND(ISNUMBER($U44),ISNUMBER($V44),$V44&gt;0),IF(DAY($U44)&gt;DAY(DATE(YEAR($U44),MONTH($U44)+$V44+1,0)),DATE(YEAR($U44),MONTH($U44)+$V44+1,0),DATE(YEAR($U44),MONTH($U44)+$V44,DAY($U44))-1),"")</f>
        <v/>
      </c>
      <c r="M44" s="6">
        <f>IF($A44&amp;$D44&amp;$F44="","",IF($L44="","確認が必要",IF(ISNUMBER($B44),IF($B44&lt;=$L44,"期間内の目安","期限切れの目安"),"受付日を入力")))</f>
        <v/>
      </c>
      <c r="N44" s="12"/>
      <c r="O44" s="19"/>
      <c r="P44" s="12"/>
      <c r="Q44" s="15"/>
      <c r="R44" s="15"/>
      <c r="S44" s="17">
        <f>IF(OR(NOT(ISNUMBER($B44)),$C44="完了"),"",TODAY()-$B44)</f>
        <v/>
      </c>
      <c r="T44" s="12"/>
      <c r="U44" s="18">
        <f>IF(ISNUMBER($K44),$K44,IF(ISNUMBER($J44),$J44,""))</f>
        <v/>
      </c>
      <c r="V44" s="17">
        <f>IF($D44="","",IFERROR(INDEX('製品一覧'!$C$5:$C$54,MATCH($D44,'製品一覧'!$A$5:$A$54,0)),""))</f>
        <v/>
      </c>
    </row>
    <row r="45" spans="1:22">
      <c r="A45" s="11"/>
      <c r="B45" s="15"/>
      <c r="C45" s="12"/>
      <c r="D45" s="11"/>
      <c r="E45" s="16">
        <f>IF($D45="","",IFERROR(INDEX('製品一覧'!$B$5:$B$54,MATCH($D45,'製品一覧'!$A$5:$A$54,0)),"型番が未登録"))</f>
        <v/>
      </c>
      <c r="F45" s="11"/>
      <c r="G45" s="12"/>
      <c r="H45" s="12"/>
      <c r="I45" s="19"/>
      <c r="J45" s="18">
        <f>IF($F45="","",IFERROR(IF(INDEX('製品登録台帳'!$E$5:$E$1004,MATCH($F45,'製品登録台帳'!$D$5:$D$1004,0))=0,"台帳になし",INDEX('製品登録台帳'!$E$5:$E$1004,MATCH($F45,'製品登録台帳'!$D$5:$D$1004,0))),"台帳になし"))</f>
        <v/>
      </c>
      <c r="K45" s="15"/>
      <c r="L45" s="18">
        <f>IF(AND(ISNUMBER($U45),ISNUMBER($V45),$V45&gt;0),IF(DAY($U45)&gt;DAY(DATE(YEAR($U45),MONTH($U45)+$V45+1,0)),DATE(YEAR($U45),MONTH($U45)+$V45+1,0),DATE(YEAR($U45),MONTH($U45)+$V45,DAY($U45))-1),"")</f>
        <v/>
      </c>
      <c r="M45" s="6">
        <f>IF($A45&amp;$D45&amp;$F45="","",IF($L45="","確認が必要",IF(ISNUMBER($B45),IF($B45&lt;=$L45,"期間内の目安","期限切れの目安"),"受付日を入力")))</f>
        <v/>
      </c>
      <c r="N45" s="12"/>
      <c r="O45" s="19"/>
      <c r="P45" s="12"/>
      <c r="Q45" s="15"/>
      <c r="R45" s="15"/>
      <c r="S45" s="17">
        <f>IF(OR(NOT(ISNUMBER($B45)),$C45="完了"),"",TODAY()-$B45)</f>
        <v/>
      </c>
      <c r="T45" s="12"/>
      <c r="U45" s="18">
        <f>IF(ISNUMBER($K45),$K45,IF(ISNUMBER($J45),$J45,""))</f>
        <v/>
      </c>
      <c r="V45" s="17">
        <f>IF($D45="","",IFERROR(INDEX('製品一覧'!$C$5:$C$54,MATCH($D45,'製品一覧'!$A$5:$A$54,0)),""))</f>
        <v/>
      </c>
    </row>
    <row r="46" spans="1:22">
      <c r="A46" s="11"/>
      <c r="B46" s="15"/>
      <c r="C46" s="12"/>
      <c r="D46" s="11"/>
      <c r="E46" s="16">
        <f>IF($D46="","",IFERROR(INDEX('製品一覧'!$B$5:$B$54,MATCH($D46,'製品一覧'!$A$5:$A$54,0)),"型番が未登録"))</f>
        <v/>
      </c>
      <c r="F46" s="11"/>
      <c r="G46" s="12"/>
      <c r="H46" s="12"/>
      <c r="I46" s="19"/>
      <c r="J46" s="18">
        <f>IF($F46="","",IFERROR(IF(INDEX('製品登録台帳'!$E$5:$E$1004,MATCH($F46,'製品登録台帳'!$D$5:$D$1004,0))=0,"台帳になし",INDEX('製品登録台帳'!$E$5:$E$1004,MATCH($F46,'製品登録台帳'!$D$5:$D$1004,0))),"台帳になし"))</f>
        <v/>
      </c>
      <c r="K46" s="15"/>
      <c r="L46" s="18">
        <f>IF(AND(ISNUMBER($U46),ISNUMBER($V46),$V46&gt;0),IF(DAY($U46)&gt;DAY(DATE(YEAR($U46),MONTH($U46)+$V46+1,0)),DATE(YEAR($U46),MONTH($U46)+$V46+1,0),DATE(YEAR($U46),MONTH($U46)+$V46,DAY($U46))-1),"")</f>
        <v/>
      </c>
      <c r="M46" s="6">
        <f>IF($A46&amp;$D46&amp;$F46="","",IF($L46="","確認が必要",IF(ISNUMBER($B46),IF($B46&lt;=$L46,"期間内の目安","期限切れの目安"),"受付日を入力")))</f>
        <v/>
      </c>
      <c r="N46" s="12"/>
      <c r="O46" s="19"/>
      <c r="P46" s="12"/>
      <c r="Q46" s="15"/>
      <c r="R46" s="15"/>
      <c r="S46" s="17">
        <f>IF(OR(NOT(ISNUMBER($B46)),$C46="完了"),"",TODAY()-$B46)</f>
        <v/>
      </c>
      <c r="T46" s="12"/>
      <c r="U46" s="18">
        <f>IF(ISNUMBER($K46),$K46,IF(ISNUMBER($J46),$J46,""))</f>
        <v/>
      </c>
      <c r="V46" s="17">
        <f>IF($D46="","",IFERROR(INDEX('製品一覧'!$C$5:$C$54,MATCH($D46,'製品一覧'!$A$5:$A$54,0)),""))</f>
        <v/>
      </c>
    </row>
    <row r="47" spans="1:22">
      <c r="A47" s="11"/>
      <c r="B47" s="15"/>
      <c r="C47" s="12"/>
      <c r="D47" s="11"/>
      <c r="E47" s="16">
        <f>IF($D47="","",IFERROR(INDEX('製品一覧'!$B$5:$B$54,MATCH($D47,'製品一覧'!$A$5:$A$54,0)),"型番が未登録"))</f>
        <v/>
      </c>
      <c r="F47" s="11"/>
      <c r="G47" s="12"/>
      <c r="H47" s="12"/>
      <c r="I47" s="19"/>
      <c r="J47" s="18">
        <f>IF($F47="","",IFERROR(IF(INDEX('製品登録台帳'!$E$5:$E$1004,MATCH($F47,'製品登録台帳'!$D$5:$D$1004,0))=0,"台帳になし",INDEX('製品登録台帳'!$E$5:$E$1004,MATCH($F47,'製品登録台帳'!$D$5:$D$1004,0))),"台帳になし"))</f>
        <v/>
      </c>
      <c r="K47" s="15"/>
      <c r="L47" s="18">
        <f>IF(AND(ISNUMBER($U47),ISNUMBER($V47),$V47&gt;0),IF(DAY($U47)&gt;DAY(DATE(YEAR($U47),MONTH($U47)+$V47+1,0)),DATE(YEAR($U47),MONTH($U47)+$V47+1,0),DATE(YEAR($U47),MONTH($U47)+$V47,DAY($U47))-1),"")</f>
        <v/>
      </c>
      <c r="M47" s="6">
        <f>IF($A47&amp;$D47&amp;$F47="","",IF($L47="","確認が必要",IF(ISNUMBER($B47),IF($B47&lt;=$L47,"期間内の目安","期限切れの目安"),"受付日を入力")))</f>
        <v/>
      </c>
      <c r="N47" s="12"/>
      <c r="O47" s="19"/>
      <c r="P47" s="12"/>
      <c r="Q47" s="15"/>
      <c r="R47" s="15"/>
      <c r="S47" s="17">
        <f>IF(OR(NOT(ISNUMBER($B47)),$C47="完了"),"",TODAY()-$B47)</f>
        <v/>
      </c>
      <c r="T47" s="12"/>
      <c r="U47" s="18">
        <f>IF(ISNUMBER($K47),$K47,IF(ISNUMBER($J47),$J47,""))</f>
        <v/>
      </c>
      <c r="V47" s="17">
        <f>IF($D47="","",IFERROR(INDEX('製品一覧'!$C$5:$C$54,MATCH($D47,'製品一覧'!$A$5:$A$54,0)),""))</f>
        <v/>
      </c>
    </row>
    <row r="48" spans="1:22">
      <c r="A48" s="11"/>
      <c r="B48" s="15"/>
      <c r="C48" s="12"/>
      <c r="D48" s="11"/>
      <c r="E48" s="16">
        <f>IF($D48="","",IFERROR(INDEX('製品一覧'!$B$5:$B$54,MATCH($D48,'製品一覧'!$A$5:$A$54,0)),"型番が未登録"))</f>
        <v/>
      </c>
      <c r="F48" s="11"/>
      <c r="G48" s="12"/>
      <c r="H48" s="12"/>
      <c r="I48" s="19"/>
      <c r="J48" s="18">
        <f>IF($F48="","",IFERROR(IF(INDEX('製品登録台帳'!$E$5:$E$1004,MATCH($F48,'製品登録台帳'!$D$5:$D$1004,0))=0,"台帳になし",INDEX('製品登録台帳'!$E$5:$E$1004,MATCH($F48,'製品登録台帳'!$D$5:$D$1004,0))),"台帳になし"))</f>
        <v/>
      </c>
      <c r="K48" s="15"/>
      <c r="L48" s="18">
        <f>IF(AND(ISNUMBER($U48),ISNUMBER($V48),$V48&gt;0),IF(DAY($U48)&gt;DAY(DATE(YEAR($U48),MONTH($U48)+$V48+1,0)),DATE(YEAR($U48),MONTH($U48)+$V48+1,0),DATE(YEAR($U48),MONTH($U48)+$V48,DAY($U48))-1),"")</f>
        <v/>
      </c>
      <c r="M48" s="6">
        <f>IF($A48&amp;$D48&amp;$F48="","",IF($L48="","確認が必要",IF(ISNUMBER($B48),IF($B48&lt;=$L48,"期間内の目安","期限切れの目安"),"受付日を入力")))</f>
        <v/>
      </c>
      <c r="N48" s="12"/>
      <c r="O48" s="19"/>
      <c r="P48" s="12"/>
      <c r="Q48" s="15"/>
      <c r="R48" s="15"/>
      <c r="S48" s="17">
        <f>IF(OR(NOT(ISNUMBER($B48)),$C48="完了"),"",TODAY()-$B48)</f>
        <v/>
      </c>
      <c r="T48" s="12"/>
      <c r="U48" s="18">
        <f>IF(ISNUMBER($K48),$K48,IF(ISNUMBER($J48),$J48,""))</f>
        <v/>
      </c>
      <c r="V48" s="17">
        <f>IF($D48="","",IFERROR(INDEX('製品一覧'!$C$5:$C$54,MATCH($D48,'製品一覧'!$A$5:$A$54,0)),""))</f>
        <v/>
      </c>
    </row>
    <row r="49" spans="1:22">
      <c r="A49" s="11"/>
      <c r="B49" s="15"/>
      <c r="C49" s="12"/>
      <c r="D49" s="11"/>
      <c r="E49" s="16">
        <f>IF($D49="","",IFERROR(INDEX('製品一覧'!$B$5:$B$54,MATCH($D49,'製品一覧'!$A$5:$A$54,0)),"型番が未登録"))</f>
        <v/>
      </c>
      <c r="F49" s="11"/>
      <c r="G49" s="12"/>
      <c r="H49" s="12"/>
      <c r="I49" s="19"/>
      <c r="J49" s="18">
        <f>IF($F49="","",IFERROR(IF(INDEX('製品登録台帳'!$E$5:$E$1004,MATCH($F49,'製品登録台帳'!$D$5:$D$1004,0))=0,"台帳になし",INDEX('製品登録台帳'!$E$5:$E$1004,MATCH($F49,'製品登録台帳'!$D$5:$D$1004,0))),"台帳になし"))</f>
        <v/>
      </c>
      <c r="K49" s="15"/>
      <c r="L49" s="18">
        <f>IF(AND(ISNUMBER($U49),ISNUMBER($V49),$V49&gt;0),IF(DAY($U49)&gt;DAY(DATE(YEAR($U49),MONTH($U49)+$V49+1,0)),DATE(YEAR($U49),MONTH($U49)+$V49+1,0),DATE(YEAR($U49),MONTH($U49)+$V49,DAY($U49))-1),"")</f>
        <v/>
      </c>
      <c r="M49" s="6">
        <f>IF($A49&amp;$D49&amp;$F49="","",IF($L49="","確認が必要",IF(ISNUMBER($B49),IF($B49&lt;=$L49,"期間内の目安","期限切れの目安"),"受付日を入力")))</f>
        <v/>
      </c>
      <c r="N49" s="12"/>
      <c r="O49" s="19"/>
      <c r="P49" s="12"/>
      <c r="Q49" s="15"/>
      <c r="R49" s="15"/>
      <c r="S49" s="17">
        <f>IF(OR(NOT(ISNUMBER($B49)),$C49="完了"),"",TODAY()-$B49)</f>
        <v/>
      </c>
      <c r="T49" s="12"/>
      <c r="U49" s="18">
        <f>IF(ISNUMBER($K49),$K49,IF(ISNUMBER($J49),$J49,""))</f>
        <v/>
      </c>
      <c r="V49" s="17">
        <f>IF($D49="","",IFERROR(INDEX('製品一覧'!$C$5:$C$54,MATCH($D49,'製品一覧'!$A$5:$A$54,0)),""))</f>
        <v/>
      </c>
    </row>
    <row r="50" spans="1:22">
      <c r="A50" s="11"/>
      <c r="B50" s="15"/>
      <c r="C50" s="12"/>
      <c r="D50" s="11"/>
      <c r="E50" s="16">
        <f>IF($D50="","",IFERROR(INDEX('製品一覧'!$B$5:$B$54,MATCH($D50,'製品一覧'!$A$5:$A$54,0)),"型番が未登録"))</f>
        <v/>
      </c>
      <c r="F50" s="11"/>
      <c r="G50" s="12"/>
      <c r="H50" s="12"/>
      <c r="I50" s="19"/>
      <c r="J50" s="18">
        <f>IF($F50="","",IFERROR(IF(INDEX('製品登録台帳'!$E$5:$E$1004,MATCH($F50,'製品登録台帳'!$D$5:$D$1004,0))=0,"台帳になし",INDEX('製品登録台帳'!$E$5:$E$1004,MATCH($F50,'製品登録台帳'!$D$5:$D$1004,0))),"台帳になし"))</f>
        <v/>
      </c>
      <c r="K50" s="15"/>
      <c r="L50" s="18">
        <f>IF(AND(ISNUMBER($U50),ISNUMBER($V50),$V50&gt;0),IF(DAY($U50)&gt;DAY(DATE(YEAR($U50),MONTH($U50)+$V50+1,0)),DATE(YEAR($U50),MONTH($U50)+$V50+1,0),DATE(YEAR($U50),MONTH($U50)+$V50,DAY($U50))-1),"")</f>
        <v/>
      </c>
      <c r="M50" s="6">
        <f>IF($A50&amp;$D50&amp;$F50="","",IF($L50="","確認が必要",IF(ISNUMBER($B50),IF($B50&lt;=$L50,"期間内の目安","期限切れの目安"),"受付日を入力")))</f>
        <v/>
      </c>
      <c r="N50" s="12"/>
      <c r="O50" s="19"/>
      <c r="P50" s="12"/>
      <c r="Q50" s="15"/>
      <c r="R50" s="15"/>
      <c r="S50" s="17">
        <f>IF(OR(NOT(ISNUMBER($B50)),$C50="完了"),"",TODAY()-$B50)</f>
        <v/>
      </c>
      <c r="T50" s="12"/>
      <c r="U50" s="18">
        <f>IF(ISNUMBER($K50),$K50,IF(ISNUMBER($J50),$J50,""))</f>
        <v/>
      </c>
      <c r="V50" s="17">
        <f>IF($D50="","",IFERROR(INDEX('製品一覧'!$C$5:$C$54,MATCH($D50,'製品一覧'!$A$5:$A$54,0)),""))</f>
        <v/>
      </c>
    </row>
    <row r="51" spans="1:22">
      <c r="A51" s="11"/>
      <c r="B51" s="15"/>
      <c r="C51" s="12"/>
      <c r="D51" s="11"/>
      <c r="E51" s="16">
        <f>IF($D51="","",IFERROR(INDEX('製品一覧'!$B$5:$B$54,MATCH($D51,'製品一覧'!$A$5:$A$54,0)),"型番が未登録"))</f>
        <v/>
      </c>
      <c r="F51" s="11"/>
      <c r="G51" s="12"/>
      <c r="H51" s="12"/>
      <c r="I51" s="19"/>
      <c r="J51" s="18">
        <f>IF($F51="","",IFERROR(IF(INDEX('製品登録台帳'!$E$5:$E$1004,MATCH($F51,'製品登録台帳'!$D$5:$D$1004,0))=0,"台帳になし",INDEX('製品登録台帳'!$E$5:$E$1004,MATCH($F51,'製品登録台帳'!$D$5:$D$1004,0))),"台帳になし"))</f>
        <v/>
      </c>
      <c r="K51" s="15"/>
      <c r="L51" s="18">
        <f>IF(AND(ISNUMBER($U51),ISNUMBER($V51),$V51&gt;0),IF(DAY($U51)&gt;DAY(DATE(YEAR($U51),MONTH($U51)+$V51+1,0)),DATE(YEAR($U51),MONTH($U51)+$V51+1,0),DATE(YEAR($U51),MONTH($U51)+$V51,DAY($U51))-1),"")</f>
        <v/>
      </c>
      <c r="M51" s="6">
        <f>IF($A51&amp;$D51&amp;$F51="","",IF($L51="","確認が必要",IF(ISNUMBER($B51),IF($B51&lt;=$L51,"期間内の目安","期限切れの目安"),"受付日を入力")))</f>
        <v/>
      </c>
      <c r="N51" s="12"/>
      <c r="O51" s="19"/>
      <c r="P51" s="12"/>
      <c r="Q51" s="15"/>
      <c r="R51" s="15"/>
      <c r="S51" s="17">
        <f>IF(OR(NOT(ISNUMBER($B51)),$C51="完了"),"",TODAY()-$B51)</f>
        <v/>
      </c>
      <c r="T51" s="12"/>
      <c r="U51" s="18">
        <f>IF(ISNUMBER($K51),$K51,IF(ISNUMBER($J51),$J51,""))</f>
        <v/>
      </c>
      <c r="V51" s="17">
        <f>IF($D51="","",IFERROR(INDEX('製品一覧'!$C$5:$C$54,MATCH($D51,'製品一覧'!$A$5:$A$54,0)),""))</f>
        <v/>
      </c>
    </row>
    <row r="52" spans="1:22">
      <c r="A52" s="11"/>
      <c r="B52" s="15"/>
      <c r="C52" s="12"/>
      <c r="D52" s="11"/>
      <c r="E52" s="16">
        <f>IF($D52="","",IFERROR(INDEX('製品一覧'!$B$5:$B$54,MATCH($D52,'製品一覧'!$A$5:$A$54,0)),"型番が未登録"))</f>
        <v/>
      </c>
      <c r="F52" s="11"/>
      <c r="G52" s="12"/>
      <c r="H52" s="12"/>
      <c r="I52" s="19"/>
      <c r="J52" s="18">
        <f>IF($F52="","",IFERROR(IF(INDEX('製品登録台帳'!$E$5:$E$1004,MATCH($F52,'製品登録台帳'!$D$5:$D$1004,0))=0,"台帳になし",INDEX('製品登録台帳'!$E$5:$E$1004,MATCH($F52,'製品登録台帳'!$D$5:$D$1004,0))),"台帳になし"))</f>
        <v/>
      </c>
      <c r="K52" s="15"/>
      <c r="L52" s="18">
        <f>IF(AND(ISNUMBER($U52),ISNUMBER($V52),$V52&gt;0),IF(DAY($U52)&gt;DAY(DATE(YEAR($U52),MONTH($U52)+$V52+1,0)),DATE(YEAR($U52),MONTH($U52)+$V52+1,0),DATE(YEAR($U52),MONTH($U52)+$V52,DAY($U52))-1),"")</f>
        <v/>
      </c>
      <c r="M52" s="6">
        <f>IF($A52&amp;$D52&amp;$F52="","",IF($L52="","確認が必要",IF(ISNUMBER($B52),IF($B52&lt;=$L52,"期間内の目安","期限切れの目安"),"受付日を入力")))</f>
        <v/>
      </c>
      <c r="N52" s="12"/>
      <c r="O52" s="19"/>
      <c r="P52" s="12"/>
      <c r="Q52" s="15"/>
      <c r="R52" s="15"/>
      <c r="S52" s="17">
        <f>IF(OR(NOT(ISNUMBER($B52)),$C52="完了"),"",TODAY()-$B52)</f>
        <v/>
      </c>
      <c r="T52" s="12"/>
      <c r="U52" s="18">
        <f>IF(ISNUMBER($K52),$K52,IF(ISNUMBER($J52),$J52,""))</f>
        <v/>
      </c>
      <c r="V52" s="17">
        <f>IF($D52="","",IFERROR(INDEX('製品一覧'!$C$5:$C$54,MATCH($D52,'製品一覧'!$A$5:$A$54,0)),""))</f>
        <v/>
      </c>
    </row>
    <row r="53" spans="1:22">
      <c r="A53" s="11"/>
      <c r="B53" s="15"/>
      <c r="C53" s="12"/>
      <c r="D53" s="11"/>
      <c r="E53" s="16">
        <f>IF($D53="","",IFERROR(INDEX('製品一覧'!$B$5:$B$54,MATCH($D53,'製品一覧'!$A$5:$A$54,0)),"型番が未登録"))</f>
        <v/>
      </c>
      <c r="F53" s="11"/>
      <c r="G53" s="12"/>
      <c r="H53" s="12"/>
      <c r="I53" s="19"/>
      <c r="J53" s="18">
        <f>IF($F53="","",IFERROR(IF(INDEX('製品登録台帳'!$E$5:$E$1004,MATCH($F53,'製品登録台帳'!$D$5:$D$1004,0))=0,"台帳になし",INDEX('製品登録台帳'!$E$5:$E$1004,MATCH($F53,'製品登録台帳'!$D$5:$D$1004,0))),"台帳になし"))</f>
        <v/>
      </c>
      <c r="K53" s="15"/>
      <c r="L53" s="18">
        <f>IF(AND(ISNUMBER($U53),ISNUMBER($V53),$V53&gt;0),IF(DAY($U53)&gt;DAY(DATE(YEAR($U53),MONTH($U53)+$V53+1,0)),DATE(YEAR($U53),MONTH($U53)+$V53+1,0),DATE(YEAR($U53),MONTH($U53)+$V53,DAY($U53))-1),"")</f>
        <v/>
      </c>
      <c r="M53" s="6">
        <f>IF($A53&amp;$D53&amp;$F53="","",IF($L53="","確認が必要",IF(ISNUMBER($B53),IF($B53&lt;=$L53,"期間内の目安","期限切れの目安"),"受付日を入力")))</f>
        <v/>
      </c>
      <c r="N53" s="12"/>
      <c r="O53" s="19"/>
      <c r="P53" s="12"/>
      <c r="Q53" s="15"/>
      <c r="R53" s="15"/>
      <c r="S53" s="17">
        <f>IF(OR(NOT(ISNUMBER($B53)),$C53="完了"),"",TODAY()-$B53)</f>
        <v/>
      </c>
      <c r="T53" s="12"/>
      <c r="U53" s="18">
        <f>IF(ISNUMBER($K53),$K53,IF(ISNUMBER($J53),$J53,""))</f>
        <v/>
      </c>
      <c r="V53" s="17">
        <f>IF($D53="","",IFERROR(INDEX('製品一覧'!$C$5:$C$54,MATCH($D53,'製品一覧'!$A$5:$A$54,0)),""))</f>
        <v/>
      </c>
    </row>
    <row r="54" spans="1:22">
      <c r="A54" s="11"/>
      <c r="B54" s="15"/>
      <c r="C54" s="12"/>
      <c r="D54" s="11"/>
      <c r="E54" s="16">
        <f>IF($D54="","",IFERROR(INDEX('製品一覧'!$B$5:$B$54,MATCH($D54,'製品一覧'!$A$5:$A$54,0)),"型番が未登録"))</f>
        <v/>
      </c>
      <c r="F54" s="11"/>
      <c r="G54" s="12"/>
      <c r="H54" s="12"/>
      <c r="I54" s="19"/>
      <c r="J54" s="18">
        <f>IF($F54="","",IFERROR(IF(INDEX('製品登録台帳'!$E$5:$E$1004,MATCH($F54,'製品登録台帳'!$D$5:$D$1004,0))=0,"台帳になし",INDEX('製品登録台帳'!$E$5:$E$1004,MATCH($F54,'製品登録台帳'!$D$5:$D$1004,0))),"台帳になし"))</f>
        <v/>
      </c>
      <c r="K54" s="15"/>
      <c r="L54" s="18">
        <f>IF(AND(ISNUMBER($U54),ISNUMBER($V54),$V54&gt;0),IF(DAY($U54)&gt;DAY(DATE(YEAR($U54),MONTH($U54)+$V54+1,0)),DATE(YEAR($U54),MONTH($U54)+$V54+1,0),DATE(YEAR($U54),MONTH($U54)+$V54,DAY($U54))-1),"")</f>
        <v/>
      </c>
      <c r="M54" s="6">
        <f>IF($A54&amp;$D54&amp;$F54="","",IF($L54="","確認が必要",IF(ISNUMBER($B54),IF($B54&lt;=$L54,"期間内の目安","期限切れの目安"),"受付日を入力")))</f>
        <v/>
      </c>
      <c r="N54" s="12"/>
      <c r="O54" s="19"/>
      <c r="P54" s="12"/>
      <c r="Q54" s="15"/>
      <c r="R54" s="15"/>
      <c r="S54" s="17">
        <f>IF(OR(NOT(ISNUMBER($B54)),$C54="完了"),"",TODAY()-$B54)</f>
        <v/>
      </c>
      <c r="T54" s="12"/>
      <c r="U54" s="18">
        <f>IF(ISNUMBER($K54),$K54,IF(ISNUMBER($J54),$J54,""))</f>
        <v/>
      </c>
      <c r="V54" s="17">
        <f>IF($D54="","",IFERROR(INDEX('製品一覧'!$C$5:$C$54,MATCH($D54,'製品一覧'!$A$5:$A$54,0)),""))</f>
        <v/>
      </c>
    </row>
    <row r="55" spans="1:22">
      <c r="A55" s="11"/>
      <c r="B55" s="15"/>
      <c r="C55" s="12"/>
      <c r="D55" s="11"/>
      <c r="E55" s="16">
        <f>IF($D55="","",IFERROR(INDEX('製品一覧'!$B$5:$B$54,MATCH($D55,'製品一覧'!$A$5:$A$54,0)),"型番が未登録"))</f>
        <v/>
      </c>
      <c r="F55" s="11"/>
      <c r="G55" s="12"/>
      <c r="H55" s="12"/>
      <c r="I55" s="19"/>
      <c r="J55" s="18">
        <f>IF($F55="","",IFERROR(IF(INDEX('製品登録台帳'!$E$5:$E$1004,MATCH($F55,'製品登録台帳'!$D$5:$D$1004,0))=0,"台帳になし",INDEX('製品登録台帳'!$E$5:$E$1004,MATCH($F55,'製品登録台帳'!$D$5:$D$1004,0))),"台帳になし"))</f>
        <v/>
      </c>
      <c r="K55" s="15"/>
      <c r="L55" s="18">
        <f>IF(AND(ISNUMBER($U55),ISNUMBER($V55),$V55&gt;0),IF(DAY($U55)&gt;DAY(DATE(YEAR($U55),MONTH($U55)+$V55+1,0)),DATE(YEAR($U55),MONTH($U55)+$V55+1,0),DATE(YEAR($U55),MONTH($U55)+$V55,DAY($U55))-1),"")</f>
        <v/>
      </c>
      <c r="M55" s="6">
        <f>IF($A55&amp;$D55&amp;$F55="","",IF($L55="","確認が必要",IF(ISNUMBER($B55),IF($B55&lt;=$L55,"期間内の目安","期限切れの目安"),"受付日を入力")))</f>
        <v/>
      </c>
      <c r="N55" s="12"/>
      <c r="O55" s="19"/>
      <c r="P55" s="12"/>
      <c r="Q55" s="15"/>
      <c r="R55" s="15"/>
      <c r="S55" s="17">
        <f>IF(OR(NOT(ISNUMBER($B55)),$C55="完了"),"",TODAY()-$B55)</f>
        <v/>
      </c>
      <c r="T55" s="12"/>
      <c r="U55" s="18">
        <f>IF(ISNUMBER($K55),$K55,IF(ISNUMBER($J55),$J55,""))</f>
        <v/>
      </c>
      <c r="V55" s="17">
        <f>IF($D55="","",IFERROR(INDEX('製品一覧'!$C$5:$C$54,MATCH($D55,'製品一覧'!$A$5:$A$54,0)),""))</f>
        <v/>
      </c>
    </row>
    <row r="56" spans="1:22">
      <c r="A56" s="11"/>
      <c r="B56" s="15"/>
      <c r="C56" s="12"/>
      <c r="D56" s="11"/>
      <c r="E56" s="16">
        <f>IF($D56="","",IFERROR(INDEX('製品一覧'!$B$5:$B$54,MATCH($D56,'製品一覧'!$A$5:$A$54,0)),"型番が未登録"))</f>
        <v/>
      </c>
      <c r="F56" s="11"/>
      <c r="G56" s="12"/>
      <c r="H56" s="12"/>
      <c r="I56" s="19"/>
      <c r="J56" s="18">
        <f>IF($F56="","",IFERROR(IF(INDEX('製品登録台帳'!$E$5:$E$1004,MATCH($F56,'製品登録台帳'!$D$5:$D$1004,0))=0,"台帳になし",INDEX('製品登録台帳'!$E$5:$E$1004,MATCH($F56,'製品登録台帳'!$D$5:$D$1004,0))),"台帳になし"))</f>
        <v/>
      </c>
      <c r="K56" s="15"/>
      <c r="L56" s="18">
        <f>IF(AND(ISNUMBER($U56),ISNUMBER($V56),$V56&gt;0),IF(DAY($U56)&gt;DAY(DATE(YEAR($U56),MONTH($U56)+$V56+1,0)),DATE(YEAR($U56),MONTH($U56)+$V56+1,0),DATE(YEAR($U56),MONTH($U56)+$V56,DAY($U56))-1),"")</f>
        <v/>
      </c>
      <c r="M56" s="6">
        <f>IF($A56&amp;$D56&amp;$F56="","",IF($L56="","確認が必要",IF(ISNUMBER($B56),IF($B56&lt;=$L56,"期間内の目安","期限切れの目安"),"受付日を入力")))</f>
        <v/>
      </c>
      <c r="N56" s="12"/>
      <c r="O56" s="19"/>
      <c r="P56" s="12"/>
      <c r="Q56" s="15"/>
      <c r="R56" s="15"/>
      <c r="S56" s="17">
        <f>IF(OR(NOT(ISNUMBER($B56)),$C56="完了"),"",TODAY()-$B56)</f>
        <v/>
      </c>
      <c r="T56" s="12"/>
      <c r="U56" s="18">
        <f>IF(ISNUMBER($K56),$K56,IF(ISNUMBER($J56),$J56,""))</f>
        <v/>
      </c>
      <c r="V56" s="17">
        <f>IF($D56="","",IFERROR(INDEX('製品一覧'!$C$5:$C$54,MATCH($D56,'製品一覧'!$A$5:$A$54,0)),""))</f>
        <v/>
      </c>
    </row>
    <row r="57" spans="1:22">
      <c r="A57" s="11"/>
      <c r="B57" s="15"/>
      <c r="C57" s="12"/>
      <c r="D57" s="11"/>
      <c r="E57" s="16">
        <f>IF($D57="","",IFERROR(INDEX('製品一覧'!$B$5:$B$54,MATCH($D57,'製品一覧'!$A$5:$A$54,0)),"型番が未登録"))</f>
        <v/>
      </c>
      <c r="F57" s="11"/>
      <c r="G57" s="12"/>
      <c r="H57" s="12"/>
      <c r="I57" s="19"/>
      <c r="J57" s="18">
        <f>IF($F57="","",IFERROR(IF(INDEX('製品登録台帳'!$E$5:$E$1004,MATCH($F57,'製品登録台帳'!$D$5:$D$1004,0))=0,"台帳になし",INDEX('製品登録台帳'!$E$5:$E$1004,MATCH($F57,'製品登録台帳'!$D$5:$D$1004,0))),"台帳になし"))</f>
        <v/>
      </c>
      <c r="K57" s="15"/>
      <c r="L57" s="18">
        <f>IF(AND(ISNUMBER($U57),ISNUMBER($V57),$V57&gt;0),IF(DAY($U57)&gt;DAY(DATE(YEAR($U57),MONTH($U57)+$V57+1,0)),DATE(YEAR($U57),MONTH($U57)+$V57+1,0),DATE(YEAR($U57),MONTH($U57)+$V57,DAY($U57))-1),"")</f>
        <v/>
      </c>
      <c r="M57" s="6">
        <f>IF($A57&amp;$D57&amp;$F57="","",IF($L57="","確認が必要",IF(ISNUMBER($B57),IF($B57&lt;=$L57,"期間内の目安","期限切れの目安"),"受付日を入力")))</f>
        <v/>
      </c>
      <c r="N57" s="12"/>
      <c r="O57" s="19"/>
      <c r="P57" s="12"/>
      <c r="Q57" s="15"/>
      <c r="R57" s="15"/>
      <c r="S57" s="17">
        <f>IF(OR(NOT(ISNUMBER($B57)),$C57="完了"),"",TODAY()-$B57)</f>
        <v/>
      </c>
      <c r="T57" s="12"/>
      <c r="U57" s="18">
        <f>IF(ISNUMBER($K57),$K57,IF(ISNUMBER($J57),$J57,""))</f>
        <v/>
      </c>
      <c r="V57" s="17">
        <f>IF($D57="","",IFERROR(INDEX('製品一覧'!$C$5:$C$54,MATCH($D57,'製品一覧'!$A$5:$A$54,0)),""))</f>
        <v/>
      </c>
    </row>
    <row r="58" spans="1:22">
      <c r="A58" s="11"/>
      <c r="B58" s="15"/>
      <c r="C58" s="12"/>
      <c r="D58" s="11"/>
      <c r="E58" s="16">
        <f>IF($D58="","",IFERROR(INDEX('製品一覧'!$B$5:$B$54,MATCH($D58,'製品一覧'!$A$5:$A$54,0)),"型番が未登録"))</f>
        <v/>
      </c>
      <c r="F58" s="11"/>
      <c r="G58" s="12"/>
      <c r="H58" s="12"/>
      <c r="I58" s="19"/>
      <c r="J58" s="18">
        <f>IF($F58="","",IFERROR(IF(INDEX('製品登録台帳'!$E$5:$E$1004,MATCH($F58,'製品登録台帳'!$D$5:$D$1004,0))=0,"台帳になし",INDEX('製品登録台帳'!$E$5:$E$1004,MATCH($F58,'製品登録台帳'!$D$5:$D$1004,0))),"台帳になし"))</f>
        <v/>
      </c>
      <c r="K58" s="15"/>
      <c r="L58" s="18">
        <f>IF(AND(ISNUMBER($U58),ISNUMBER($V58),$V58&gt;0),IF(DAY($U58)&gt;DAY(DATE(YEAR($U58),MONTH($U58)+$V58+1,0)),DATE(YEAR($U58),MONTH($U58)+$V58+1,0),DATE(YEAR($U58),MONTH($U58)+$V58,DAY($U58))-1),"")</f>
        <v/>
      </c>
      <c r="M58" s="6">
        <f>IF($A58&amp;$D58&amp;$F58="","",IF($L58="","確認が必要",IF(ISNUMBER($B58),IF($B58&lt;=$L58,"期間内の目安","期限切れの目安"),"受付日を入力")))</f>
        <v/>
      </c>
      <c r="N58" s="12"/>
      <c r="O58" s="19"/>
      <c r="P58" s="12"/>
      <c r="Q58" s="15"/>
      <c r="R58" s="15"/>
      <c r="S58" s="17">
        <f>IF(OR(NOT(ISNUMBER($B58)),$C58="完了"),"",TODAY()-$B58)</f>
        <v/>
      </c>
      <c r="T58" s="12"/>
      <c r="U58" s="18">
        <f>IF(ISNUMBER($K58),$K58,IF(ISNUMBER($J58),$J58,""))</f>
        <v/>
      </c>
      <c r="V58" s="17">
        <f>IF($D58="","",IFERROR(INDEX('製品一覧'!$C$5:$C$54,MATCH($D58,'製品一覧'!$A$5:$A$54,0)),""))</f>
        <v/>
      </c>
    </row>
    <row r="59" spans="1:22">
      <c r="A59" s="11"/>
      <c r="B59" s="15"/>
      <c r="C59" s="12"/>
      <c r="D59" s="11"/>
      <c r="E59" s="16">
        <f>IF($D59="","",IFERROR(INDEX('製品一覧'!$B$5:$B$54,MATCH($D59,'製品一覧'!$A$5:$A$54,0)),"型番が未登録"))</f>
        <v/>
      </c>
      <c r="F59" s="11"/>
      <c r="G59" s="12"/>
      <c r="H59" s="12"/>
      <c r="I59" s="19"/>
      <c r="J59" s="18">
        <f>IF($F59="","",IFERROR(IF(INDEX('製品登録台帳'!$E$5:$E$1004,MATCH($F59,'製品登録台帳'!$D$5:$D$1004,0))=0,"台帳になし",INDEX('製品登録台帳'!$E$5:$E$1004,MATCH($F59,'製品登録台帳'!$D$5:$D$1004,0))),"台帳になし"))</f>
        <v/>
      </c>
      <c r="K59" s="15"/>
      <c r="L59" s="18">
        <f>IF(AND(ISNUMBER($U59),ISNUMBER($V59),$V59&gt;0),IF(DAY($U59)&gt;DAY(DATE(YEAR($U59),MONTH($U59)+$V59+1,0)),DATE(YEAR($U59),MONTH($U59)+$V59+1,0),DATE(YEAR($U59),MONTH($U59)+$V59,DAY($U59))-1),"")</f>
        <v/>
      </c>
      <c r="M59" s="6">
        <f>IF($A59&amp;$D59&amp;$F59="","",IF($L59="","確認が必要",IF(ISNUMBER($B59),IF($B59&lt;=$L59,"期間内の目安","期限切れの目安"),"受付日を入力")))</f>
        <v/>
      </c>
      <c r="N59" s="12"/>
      <c r="O59" s="19"/>
      <c r="P59" s="12"/>
      <c r="Q59" s="15"/>
      <c r="R59" s="15"/>
      <c r="S59" s="17">
        <f>IF(OR(NOT(ISNUMBER($B59)),$C59="完了"),"",TODAY()-$B59)</f>
        <v/>
      </c>
      <c r="T59" s="12"/>
      <c r="U59" s="18">
        <f>IF(ISNUMBER($K59),$K59,IF(ISNUMBER($J59),$J59,""))</f>
        <v/>
      </c>
      <c r="V59" s="17">
        <f>IF($D59="","",IFERROR(INDEX('製品一覧'!$C$5:$C$54,MATCH($D59,'製品一覧'!$A$5:$A$54,0)),""))</f>
        <v/>
      </c>
    </row>
    <row r="60" spans="1:22">
      <c r="A60" s="11"/>
      <c r="B60" s="15"/>
      <c r="C60" s="12"/>
      <c r="D60" s="11"/>
      <c r="E60" s="16">
        <f>IF($D60="","",IFERROR(INDEX('製品一覧'!$B$5:$B$54,MATCH($D60,'製品一覧'!$A$5:$A$54,0)),"型番が未登録"))</f>
        <v/>
      </c>
      <c r="F60" s="11"/>
      <c r="G60" s="12"/>
      <c r="H60" s="12"/>
      <c r="I60" s="19"/>
      <c r="J60" s="18">
        <f>IF($F60="","",IFERROR(IF(INDEX('製品登録台帳'!$E$5:$E$1004,MATCH($F60,'製品登録台帳'!$D$5:$D$1004,0))=0,"台帳になし",INDEX('製品登録台帳'!$E$5:$E$1004,MATCH($F60,'製品登録台帳'!$D$5:$D$1004,0))),"台帳になし"))</f>
        <v/>
      </c>
      <c r="K60" s="15"/>
      <c r="L60" s="18">
        <f>IF(AND(ISNUMBER($U60),ISNUMBER($V60),$V60&gt;0),IF(DAY($U60)&gt;DAY(DATE(YEAR($U60),MONTH($U60)+$V60+1,0)),DATE(YEAR($U60),MONTH($U60)+$V60+1,0),DATE(YEAR($U60),MONTH($U60)+$V60,DAY($U60))-1),"")</f>
        <v/>
      </c>
      <c r="M60" s="6">
        <f>IF($A60&amp;$D60&amp;$F60="","",IF($L60="","確認が必要",IF(ISNUMBER($B60),IF($B60&lt;=$L60,"期間内の目安","期限切れの目安"),"受付日を入力")))</f>
        <v/>
      </c>
      <c r="N60" s="12"/>
      <c r="O60" s="19"/>
      <c r="P60" s="12"/>
      <c r="Q60" s="15"/>
      <c r="R60" s="15"/>
      <c r="S60" s="17">
        <f>IF(OR(NOT(ISNUMBER($B60)),$C60="完了"),"",TODAY()-$B60)</f>
        <v/>
      </c>
      <c r="T60" s="12"/>
      <c r="U60" s="18">
        <f>IF(ISNUMBER($K60),$K60,IF(ISNUMBER($J60),$J60,""))</f>
        <v/>
      </c>
      <c r="V60" s="17">
        <f>IF($D60="","",IFERROR(INDEX('製品一覧'!$C$5:$C$54,MATCH($D60,'製品一覧'!$A$5:$A$54,0)),""))</f>
        <v/>
      </c>
    </row>
    <row r="61" spans="1:22">
      <c r="A61" s="11"/>
      <c r="B61" s="15"/>
      <c r="C61" s="12"/>
      <c r="D61" s="11"/>
      <c r="E61" s="16">
        <f>IF($D61="","",IFERROR(INDEX('製品一覧'!$B$5:$B$54,MATCH($D61,'製品一覧'!$A$5:$A$54,0)),"型番が未登録"))</f>
        <v/>
      </c>
      <c r="F61" s="11"/>
      <c r="G61" s="12"/>
      <c r="H61" s="12"/>
      <c r="I61" s="19"/>
      <c r="J61" s="18">
        <f>IF($F61="","",IFERROR(IF(INDEX('製品登録台帳'!$E$5:$E$1004,MATCH($F61,'製品登録台帳'!$D$5:$D$1004,0))=0,"台帳になし",INDEX('製品登録台帳'!$E$5:$E$1004,MATCH($F61,'製品登録台帳'!$D$5:$D$1004,0))),"台帳になし"))</f>
        <v/>
      </c>
      <c r="K61" s="15"/>
      <c r="L61" s="18">
        <f>IF(AND(ISNUMBER($U61),ISNUMBER($V61),$V61&gt;0),IF(DAY($U61)&gt;DAY(DATE(YEAR($U61),MONTH($U61)+$V61+1,0)),DATE(YEAR($U61),MONTH($U61)+$V61+1,0),DATE(YEAR($U61),MONTH($U61)+$V61,DAY($U61))-1),"")</f>
        <v/>
      </c>
      <c r="M61" s="6">
        <f>IF($A61&amp;$D61&amp;$F61="","",IF($L61="","確認が必要",IF(ISNUMBER($B61),IF($B61&lt;=$L61,"期間内の目安","期限切れの目安"),"受付日を入力")))</f>
        <v/>
      </c>
      <c r="N61" s="12"/>
      <c r="O61" s="19"/>
      <c r="P61" s="12"/>
      <c r="Q61" s="15"/>
      <c r="R61" s="15"/>
      <c r="S61" s="17">
        <f>IF(OR(NOT(ISNUMBER($B61)),$C61="完了"),"",TODAY()-$B61)</f>
        <v/>
      </c>
      <c r="T61" s="12"/>
      <c r="U61" s="18">
        <f>IF(ISNUMBER($K61),$K61,IF(ISNUMBER($J61),$J61,""))</f>
        <v/>
      </c>
      <c r="V61" s="17">
        <f>IF($D61="","",IFERROR(INDEX('製品一覧'!$C$5:$C$54,MATCH($D61,'製品一覧'!$A$5:$A$54,0)),""))</f>
        <v/>
      </c>
    </row>
    <row r="62" spans="1:22">
      <c r="A62" s="11"/>
      <c r="B62" s="15"/>
      <c r="C62" s="12"/>
      <c r="D62" s="11"/>
      <c r="E62" s="16">
        <f>IF($D62="","",IFERROR(INDEX('製品一覧'!$B$5:$B$54,MATCH($D62,'製品一覧'!$A$5:$A$54,0)),"型番が未登録"))</f>
        <v/>
      </c>
      <c r="F62" s="11"/>
      <c r="G62" s="12"/>
      <c r="H62" s="12"/>
      <c r="I62" s="19"/>
      <c r="J62" s="18">
        <f>IF($F62="","",IFERROR(IF(INDEX('製品登録台帳'!$E$5:$E$1004,MATCH($F62,'製品登録台帳'!$D$5:$D$1004,0))=0,"台帳になし",INDEX('製品登録台帳'!$E$5:$E$1004,MATCH($F62,'製品登録台帳'!$D$5:$D$1004,0))),"台帳になし"))</f>
        <v/>
      </c>
      <c r="K62" s="15"/>
      <c r="L62" s="18">
        <f>IF(AND(ISNUMBER($U62),ISNUMBER($V62),$V62&gt;0),IF(DAY($U62)&gt;DAY(DATE(YEAR($U62),MONTH($U62)+$V62+1,0)),DATE(YEAR($U62),MONTH($U62)+$V62+1,0),DATE(YEAR($U62),MONTH($U62)+$V62,DAY($U62))-1),"")</f>
        <v/>
      </c>
      <c r="M62" s="6">
        <f>IF($A62&amp;$D62&amp;$F62="","",IF($L62="","確認が必要",IF(ISNUMBER($B62),IF($B62&lt;=$L62,"期間内の目安","期限切れの目安"),"受付日を入力")))</f>
        <v/>
      </c>
      <c r="N62" s="12"/>
      <c r="O62" s="19"/>
      <c r="P62" s="12"/>
      <c r="Q62" s="15"/>
      <c r="R62" s="15"/>
      <c r="S62" s="17">
        <f>IF(OR(NOT(ISNUMBER($B62)),$C62="完了"),"",TODAY()-$B62)</f>
        <v/>
      </c>
      <c r="T62" s="12"/>
      <c r="U62" s="18">
        <f>IF(ISNUMBER($K62),$K62,IF(ISNUMBER($J62),$J62,""))</f>
        <v/>
      </c>
      <c r="V62" s="17">
        <f>IF($D62="","",IFERROR(INDEX('製品一覧'!$C$5:$C$54,MATCH($D62,'製品一覧'!$A$5:$A$54,0)),""))</f>
        <v/>
      </c>
    </row>
    <row r="63" spans="1:22">
      <c r="A63" s="11"/>
      <c r="B63" s="15"/>
      <c r="C63" s="12"/>
      <c r="D63" s="11"/>
      <c r="E63" s="16">
        <f>IF($D63="","",IFERROR(INDEX('製品一覧'!$B$5:$B$54,MATCH($D63,'製品一覧'!$A$5:$A$54,0)),"型番が未登録"))</f>
        <v/>
      </c>
      <c r="F63" s="11"/>
      <c r="G63" s="12"/>
      <c r="H63" s="12"/>
      <c r="I63" s="19"/>
      <c r="J63" s="18">
        <f>IF($F63="","",IFERROR(IF(INDEX('製品登録台帳'!$E$5:$E$1004,MATCH($F63,'製品登録台帳'!$D$5:$D$1004,0))=0,"台帳になし",INDEX('製品登録台帳'!$E$5:$E$1004,MATCH($F63,'製品登録台帳'!$D$5:$D$1004,0))),"台帳になし"))</f>
        <v/>
      </c>
      <c r="K63" s="15"/>
      <c r="L63" s="18">
        <f>IF(AND(ISNUMBER($U63),ISNUMBER($V63),$V63&gt;0),IF(DAY($U63)&gt;DAY(DATE(YEAR($U63),MONTH($U63)+$V63+1,0)),DATE(YEAR($U63),MONTH($U63)+$V63+1,0),DATE(YEAR($U63),MONTH($U63)+$V63,DAY($U63))-1),"")</f>
        <v/>
      </c>
      <c r="M63" s="6">
        <f>IF($A63&amp;$D63&amp;$F63="","",IF($L63="","確認が必要",IF(ISNUMBER($B63),IF($B63&lt;=$L63,"期間内の目安","期限切れの目安"),"受付日を入力")))</f>
        <v/>
      </c>
      <c r="N63" s="12"/>
      <c r="O63" s="19"/>
      <c r="P63" s="12"/>
      <c r="Q63" s="15"/>
      <c r="R63" s="15"/>
      <c r="S63" s="17">
        <f>IF(OR(NOT(ISNUMBER($B63)),$C63="完了"),"",TODAY()-$B63)</f>
        <v/>
      </c>
      <c r="T63" s="12"/>
      <c r="U63" s="18">
        <f>IF(ISNUMBER($K63),$K63,IF(ISNUMBER($J63),$J63,""))</f>
        <v/>
      </c>
      <c r="V63" s="17">
        <f>IF($D63="","",IFERROR(INDEX('製品一覧'!$C$5:$C$54,MATCH($D63,'製品一覧'!$A$5:$A$54,0)),""))</f>
        <v/>
      </c>
    </row>
    <row r="64" spans="1:22">
      <c r="A64" s="11"/>
      <c r="B64" s="15"/>
      <c r="C64" s="12"/>
      <c r="D64" s="11"/>
      <c r="E64" s="16">
        <f>IF($D64="","",IFERROR(INDEX('製品一覧'!$B$5:$B$54,MATCH($D64,'製品一覧'!$A$5:$A$54,0)),"型番が未登録"))</f>
        <v/>
      </c>
      <c r="F64" s="11"/>
      <c r="G64" s="12"/>
      <c r="H64" s="12"/>
      <c r="I64" s="19"/>
      <c r="J64" s="18">
        <f>IF($F64="","",IFERROR(IF(INDEX('製品登録台帳'!$E$5:$E$1004,MATCH($F64,'製品登録台帳'!$D$5:$D$1004,0))=0,"台帳になし",INDEX('製品登録台帳'!$E$5:$E$1004,MATCH($F64,'製品登録台帳'!$D$5:$D$1004,0))),"台帳になし"))</f>
        <v/>
      </c>
      <c r="K64" s="15"/>
      <c r="L64" s="18">
        <f>IF(AND(ISNUMBER($U64),ISNUMBER($V64),$V64&gt;0),IF(DAY($U64)&gt;DAY(DATE(YEAR($U64),MONTH($U64)+$V64+1,0)),DATE(YEAR($U64),MONTH($U64)+$V64+1,0),DATE(YEAR($U64),MONTH($U64)+$V64,DAY($U64))-1),"")</f>
        <v/>
      </c>
      <c r="M64" s="6">
        <f>IF($A64&amp;$D64&amp;$F64="","",IF($L64="","確認が必要",IF(ISNUMBER($B64),IF($B64&lt;=$L64,"期間内の目安","期限切れの目安"),"受付日を入力")))</f>
        <v/>
      </c>
      <c r="N64" s="12"/>
      <c r="O64" s="19"/>
      <c r="P64" s="12"/>
      <c r="Q64" s="15"/>
      <c r="R64" s="15"/>
      <c r="S64" s="17">
        <f>IF(OR(NOT(ISNUMBER($B64)),$C64="完了"),"",TODAY()-$B64)</f>
        <v/>
      </c>
      <c r="T64" s="12"/>
      <c r="U64" s="18">
        <f>IF(ISNUMBER($K64),$K64,IF(ISNUMBER($J64),$J64,""))</f>
        <v/>
      </c>
      <c r="V64" s="17">
        <f>IF($D64="","",IFERROR(INDEX('製品一覧'!$C$5:$C$54,MATCH($D64,'製品一覧'!$A$5:$A$54,0)),""))</f>
        <v/>
      </c>
    </row>
    <row r="65" spans="1:22">
      <c r="A65" s="11"/>
      <c r="B65" s="15"/>
      <c r="C65" s="12"/>
      <c r="D65" s="11"/>
      <c r="E65" s="16">
        <f>IF($D65="","",IFERROR(INDEX('製品一覧'!$B$5:$B$54,MATCH($D65,'製品一覧'!$A$5:$A$54,0)),"型番が未登録"))</f>
        <v/>
      </c>
      <c r="F65" s="11"/>
      <c r="G65" s="12"/>
      <c r="H65" s="12"/>
      <c r="I65" s="19"/>
      <c r="J65" s="18">
        <f>IF($F65="","",IFERROR(IF(INDEX('製品登録台帳'!$E$5:$E$1004,MATCH($F65,'製品登録台帳'!$D$5:$D$1004,0))=0,"台帳になし",INDEX('製品登録台帳'!$E$5:$E$1004,MATCH($F65,'製品登録台帳'!$D$5:$D$1004,0))),"台帳になし"))</f>
        <v/>
      </c>
      <c r="K65" s="15"/>
      <c r="L65" s="18">
        <f>IF(AND(ISNUMBER($U65),ISNUMBER($V65),$V65&gt;0),IF(DAY($U65)&gt;DAY(DATE(YEAR($U65),MONTH($U65)+$V65+1,0)),DATE(YEAR($U65),MONTH($U65)+$V65+1,0),DATE(YEAR($U65),MONTH($U65)+$V65,DAY($U65))-1),"")</f>
        <v/>
      </c>
      <c r="M65" s="6">
        <f>IF($A65&amp;$D65&amp;$F65="","",IF($L65="","確認が必要",IF(ISNUMBER($B65),IF($B65&lt;=$L65,"期間内の目安","期限切れの目安"),"受付日を入力")))</f>
        <v/>
      </c>
      <c r="N65" s="12"/>
      <c r="O65" s="19"/>
      <c r="P65" s="12"/>
      <c r="Q65" s="15"/>
      <c r="R65" s="15"/>
      <c r="S65" s="17">
        <f>IF(OR(NOT(ISNUMBER($B65)),$C65="完了"),"",TODAY()-$B65)</f>
        <v/>
      </c>
      <c r="T65" s="12"/>
      <c r="U65" s="18">
        <f>IF(ISNUMBER($K65),$K65,IF(ISNUMBER($J65),$J65,""))</f>
        <v/>
      </c>
      <c r="V65" s="17">
        <f>IF($D65="","",IFERROR(INDEX('製品一覧'!$C$5:$C$54,MATCH($D65,'製品一覧'!$A$5:$A$54,0)),""))</f>
        <v/>
      </c>
    </row>
    <row r="66" spans="1:22">
      <c r="A66" s="11"/>
      <c r="B66" s="15"/>
      <c r="C66" s="12"/>
      <c r="D66" s="11"/>
      <c r="E66" s="16">
        <f>IF($D66="","",IFERROR(INDEX('製品一覧'!$B$5:$B$54,MATCH($D66,'製品一覧'!$A$5:$A$54,0)),"型番が未登録"))</f>
        <v/>
      </c>
      <c r="F66" s="11"/>
      <c r="G66" s="12"/>
      <c r="H66" s="12"/>
      <c r="I66" s="19"/>
      <c r="J66" s="18">
        <f>IF($F66="","",IFERROR(IF(INDEX('製品登録台帳'!$E$5:$E$1004,MATCH($F66,'製品登録台帳'!$D$5:$D$1004,0))=0,"台帳になし",INDEX('製品登録台帳'!$E$5:$E$1004,MATCH($F66,'製品登録台帳'!$D$5:$D$1004,0))),"台帳になし"))</f>
        <v/>
      </c>
      <c r="K66" s="15"/>
      <c r="L66" s="18">
        <f>IF(AND(ISNUMBER($U66),ISNUMBER($V66),$V66&gt;0),IF(DAY($U66)&gt;DAY(DATE(YEAR($U66),MONTH($U66)+$V66+1,0)),DATE(YEAR($U66),MONTH($U66)+$V66+1,0),DATE(YEAR($U66),MONTH($U66)+$V66,DAY($U66))-1),"")</f>
        <v/>
      </c>
      <c r="M66" s="6">
        <f>IF($A66&amp;$D66&amp;$F66="","",IF($L66="","確認が必要",IF(ISNUMBER($B66),IF($B66&lt;=$L66,"期間内の目安","期限切れの目安"),"受付日を入力")))</f>
        <v/>
      </c>
      <c r="N66" s="12"/>
      <c r="O66" s="19"/>
      <c r="P66" s="12"/>
      <c r="Q66" s="15"/>
      <c r="R66" s="15"/>
      <c r="S66" s="17">
        <f>IF(OR(NOT(ISNUMBER($B66)),$C66="完了"),"",TODAY()-$B66)</f>
        <v/>
      </c>
      <c r="T66" s="12"/>
      <c r="U66" s="18">
        <f>IF(ISNUMBER($K66),$K66,IF(ISNUMBER($J66),$J66,""))</f>
        <v/>
      </c>
      <c r="V66" s="17">
        <f>IF($D66="","",IFERROR(INDEX('製品一覧'!$C$5:$C$54,MATCH($D66,'製品一覧'!$A$5:$A$54,0)),""))</f>
        <v/>
      </c>
    </row>
    <row r="67" spans="1:22">
      <c r="A67" s="11"/>
      <c r="B67" s="15"/>
      <c r="C67" s="12"/>
      <c r="D67" s="11"/>
      <c r="E67" s="16">
        <f>IF($D67="","",IFERROR(INDEX('製品一覧'!$B$5:$B$54,MATCH($D67,'製品一覧'!$A$5:$A$54,0)),"型番が未登録"))</f>
        <v/>
      </c>
      <c r="F67" s="11"/>
      <c r="G67" s="12"/>
      <c r="H67" s="12"/>
      <c r="I67" s="19"/>
      <c r="J67" s="18">
        <f>IF($F67="","",IFERROR(IF(INDEX('製品登録台帳'!$E$5:$E$1004,MATCH($F67,'製品登録台帳'!$D$5:$D$1004,0))=0,"台帳になし",INDEX('製品登録台帳'!$E$5:$E$1004,MATCH($F67,'製品登録台帳'!$D$5:$D$1004,0))),"台帳になし"))</f>
        <v/>
      </c>
      <c r="K67" s="15"/>
      <c r="L67" s="18">
        <f>IF(AND(ISNUMBER($U67),ISNUMBER($V67),$V67&gt;0),IF(DAY($U67)&gt;DAY(DATE(YEAR($U67),MONTH($U67)+$V67+1,0)),DATE(YEAR($U67),MONTH($U67)+$V67+1,0),DATE(YEAR($U67),MONTH($U67)+$V67,DAY($U67))-1),"")</f>
        <v/>
      </c>
      <c r="M67" s="6">
        <f>IF($A67&amp;$D67&amp;$F67="","",IF($L67="","確認が必要",IF(ISNUMBER($B67),IF($B67&lt;=$L67,"期間内の目安","期限切れの目安"),"受付日を入力")))</f>
        <v/>
      </c>
      <c r="N67" s="12"/>
      <c r="O67" s="19"/>
      <c r="P67" s="12"/>
      <c r="Q67" s="15"/>
      <c r="R67" s="15"/>
      <c r="S67" s="17">
        <f>IF(OR(NOT(ISNUMBER($B67)),$C67="完了"),"",TODAY()-$B67)</f>
        <v/>
      </c>
      <c r="T67" s="12"/>
      <c r="U67" s="18">
        <f>IF(ISNUMBER($K67),$K67,IF(ISNUMBER($J67),$J67,""))</f>
        <v/>
      </c>
      <c r="V67" s="17">
        <f>IF($D67="","",IFERROR(INDEX('製品一覧'!$C$5:$C$54,MATCH($D67,'製品一覧'!$A$5:$A$54,0)),""))</f>
        <v/>
      </c>
    </row>
    <row r="68" spans="1:22">
      <c r="A68" s="11"/>
      <c r="B68" s="15"/>
      <c r="C68" s="12"/>
      <c r="D68" s="11"/>
      <c r="E68" s="16">
        <f>IF($D68="","",IFERROR(INDEX('製品一覧'!$B$5:$B$54,MATCH($D68,'製品一覧'!$A$5:$A$54,0)),"型番が未登録"))</f>
        <v/>
      </c>
      <c r="F68" s="11"/>
      <c r="G68" s="12"/>
      <c r="H68" s="12"/>
      <c r="I68" s="19"/>
      <c r="J68" s="18">
        <f>IF($F68="","",IFERROR(IF(INDEX('製品登録台帳'!$E$5:$E$1004,MATCH($F68,'製品登録台帳'!$D$5:$D$1004,0))=0,"台帳になし",INDEX('製品登録台帳'!$E$5:$E$1004,MATCH($F68,'製品登録台帳'!$D$5:$D$1004,0))),"台帳になし"))</f>
        <v/>
      </c>
      <c r="K68" s="15"/>
      <c r="L68" s="18">
        <f>IF(AND(ISNUMBER($U68),ISNUMBER($V68),$V68&gt;0),IF(DAY($U68)&gt;DAY(DATE(YEAR($U68),MONTH($U68)+$V68+1,0)),DATE(YEAR($U68),MONTH($U68)+$V68+1,0),DATE(YEAR($U68),MONTH($U68)+$V68,DAY($U68))-1),"")</f>
        <v/>
      </c>
      <c r="M68" s="6">
        <f>IF($A68&amp;$D68&amp;$F68="","",IF($L68="","確認が必要",IF(ISNUMBER($B68),IF($B68&lt;=$L68,"期間内の目安","期限切れの目安"),"受付日を入力")))</f>
        <v/>
      </c>
      <c r="N68" s="12"/>
      <c r="O68" s="19"/>
      <c r="P68" s="12"/>
      <c r="Q68" s="15"/>
      <c r="R68" s="15"/>
      <c r="S68" s="17">
        <f>IF(OR(NOT(ISNUMBER($B68)),$C68="完了"),"",TODAY()-$B68)</f>
        <v/>
      </c>
      <c r="T68" s="12"/>
      <c r="U68" s="18">
        <f>IF(ISNUMBER($K68),$K68,IF(ISNUMBER($J68),$J68,""))</f>
        <v/>
      </c>
      <c r="V68" s="17">
        <f>IF($D68="","",IFERROR(INDEX('製品一覧'!$C$5:$C$54,MATCH($D68,'製品一覧'!$A$5:$A$54,0)),""))</f>
        <v/>
      </c>
    </row>
    <row r="69" spans="1:22">
      <c r="A69" s="11"/>
      <c r="B69" s="15"/>
      <c r="C69" s="12"/>
      <c r="D69" s="11"/>
      <c r="E69" s="16">
        <f>IF($D69="","",IFERROR(INDEX('製品一覧'!$B$5:$B$54,MATCH($D69,'製品一覧'!$A$5:$A$54,0)),"型番が未登録"))</f>
        <v/>
      </c>
      <c r="F69" s="11"/>
      <c r="G69" s="12"/>
      <c r="H69" s="12"/>
      <c r="I69" s="19"/>
      <c r="J69" s="18">
        <f>IF($F69="","",IFERROR(IF(INDEX('製品登録台帳'!$E$5:$E$1004,MATCH($F69,'製品登録台帳'!$D$5:$D$1004,0))=0,"台帳になし",INDEX('製品登録台帳'!$E$5:$E$1004,MATCH($F69,'製品登録台帳'!$D$5:$D$1004,0))),"台帳になし"))</f>
        <v/>
      </c>
      <c r="K69" s="15"/>
      <c r="L69" s="18">
        <f>IF(AND(ISNUMBER($U69),ISNUMBER($V69),$V69&gt;0),IF(DAY($U69)&gt;DAY(DATE(YEAR($U69),MONTH($U69)+$V69+1,0)),DATE(YEAR($U69),MONTH($U69)+$V69+1,0),DATE(YEAR($U69),MONTH($U69)+$V69,DAY($U69))-1),"")</f>
        <v/>
      </c>
      <c r="M69" s="6">
        <f>IF($A69&amp;$D69&amp;$F69="","",IF($L69="","確認が必要",IF(ISNUMBER($B69),IF($B69&lt;=$L69,"期間内の目安","期限切れの目安"),"受付日を入力")))</f>
        <v/>
      </c>
      <c r="N69" s="12"/>
      <c r="O69" s="19"/>
      <c r="P69" s="12"/>
      <c r="Q69" s="15"/>
      <c r="R69" s="15"/>
      <c r="S69" s="17">
        <f>IF(OR(NOT(ISNUMBER($B69)),$C69="完了"),"",TODAY()-$B69)</f>
        <v/>
      </c>
      <c r="T69" s="12"/>
      <c r="U69" s="18">
        <f>IF(ISNUMBER($K69),$K69,IF(ISNUMBER($J69),$J69,""))</f>
        <v/>
      </c>
      <c r="V69" s="17">
        <f>IF($D69="","",IFERROR(INDEX('製品一覧'!$C$5:$C$54,MATCH($D69,'製品一覧'!$A$5:$A$54,0)),""))</f>
        <v/>
      </c>
    </row>
    <row r="70" spans="1:22">
      <c r="A70" s="11"/>
      <c r="B70" s="15"/>
      <c r="C70" s="12"/>
      <c r="D70" s="11"/>
      <c r="E70" s="16">
        <f>IF($D70="","",IFERROR(INDEX('製品一覧'!$B$5:$B$54,MATCH($D70,'製品一覧'!$A$5:$A$54,0)),"型番が未登録"))</f>
        <v/>
      </c>
      <c r="F70" s="11"/>
      <c r="G70" s="12"/>
      <c r="H70" s="12"/>
      <c r="I70" s="19"/>
      <c r="J70" s="18">
        <f>IF($F70="","",IFERROR(IF(INDEX('製品登録台帳'!$E$5:$E$1004,MATCH($F70,'製品登録台帳'!$D$5:$D$1004,0))=0,"台帳になし",INDEX('製品登録台帳'!$E$5:$E$1004,MATCH($F70,'製品登録台帳'!$D$5:$D$1004,0))),"台帳になし"))</f>
        <v/>
      </c>
      <c r="K70" s="15"/>
      <c r="L70" s="18">
        <f>IF(AND(ISNUMBER($U70),ISNUMBER($V70),$V70&gt;0),IF(DAY($U70)&gt;DAY(DATE(YEAR($U70),MONTH($U70)+$V70+1,0)),DATE(YEAR($U70),MONTH($U70)+$V70+1,0),DATE(YEAR($U70),MONTH($U70)+$V70,DAY($U70))-1),"")</f>
        <v/>
      </c>
      <c r="M70" s="6">
        <f>IF($A70&amp;$D70&amp;$F70="","",IF($L70="","確認が必要",IF(ISNUMBER($B70),IF($B70&lt;=$L70,"期間内の目安","期限切れの目安"),"受付日を入力")))</f>
        <v/>
      </c>
      <c r="N70" s="12"/>
      <c r="O70" s="19"/>
      <c r="P70" s="12"/>
      <c r="Q70" s="15"/>
      <c r="R70" s="15"/>
      <c r="S70" s="17">
        <f>IF(OR(NOT(ISNUMBER($B70)),$C70="完了"),"",TODAY()-$B70)</f>
        <v/>
      </c>
      <c r="T70" s="12"/>
      <c r="U70" s="18">
        <f>IF(ISNUMBER($K70),$K70,IF(ISNUMBER($J70),$J70,""))</f>
        <v/>
      </c>
      <c r="V70" s="17">
        <f>IF($D70="","",IFERROR(INDEX('製品一覧'!$C$5:$C$54,MATCH($D70,'製品一覧'!$A$5:$A$54,0)),""))</f>
        <v/>
      </c>
    </row>
    <row r="71" spans="1:22">
      <c r="A71" s="11"/>
      <c r="B71" s="15"/>
      <c r="C71" s="12"/>
      <c r="D71" s="11"/>
      <c r="E71" s="16">
        <f>IF($D71="","",IFERROR(INDEX('製品一覧'!$B$5:$B$54,MATCH($D71,'製品一覧'!$A$5:$A$54,0)),"型番が未登録"))</f>
        <v/>
      </c>
      <c r="F71" s="11"/>
      <c r="G71" s="12"/>
      <c r="H71" s="12"/>
      <c r="I71" s="19"/>
      <c r="J71" s="18">
        <f>IF($F71="","",IFERROR(IF(INDEX('製品登録台帳'!$E$5:$E$1004,MATCH($F71,'製品登録台帳'!$D$5:$D$1004,0))=0,"台帳になし",INDEX('製品登録台帳'!$E$5:$E$1004,MATCH($F71,'製品登録台帳'!$D$5:$D$1004,0))),"台帳になし"))</f>
        <v/>
      </c>
      <c r="K71" s="15"/>
      <c r="L71" s="18">
        <f>IF(AND(ISNUMBER($U71),ISNUMBER($V71),$V71&gt;0),IF(DAY($U71)&gt;DAY(DATE(YEAR($U71),MONTH($U71)+$V71+1,0)),DATE(YEAR($U71),MONTH($U71)+$V71+1,0),DATE(YEAR($U71),MONTH($U71)+$V71,DAY($U71))-1),"")</f>
        <v/>
      </c>
      <c r="M71" s="6">
        <f>IF($A71&amp;$D71&amp;$F71="","",IF($L71="","確認が必要",IF(ISNUMBER($B71),IF($B71&lt;=$L71,"期間内の目安","期限切れの目安"),"受付日を入力")))</f>
        <v/>
      </c>
      <c r="N71" s="12"/>
      <c r="O71" s="19"/>
      <c r="P71" s="12"/>
      <c r="Q71" s="15"/>
      <c r="R71" s="15"/>
      <c r="S71" s="17">
        <f>IF(OR(NOT(ISNUMBER($B71)),$C71="完了"),"",TODAY()-$B71)</f>
        <v/>
      </c>
      <c r="T71" s="12"/>
      <c r="U71" s="18">
        <f>IF(ISNUMBER($K71),$K71,IF(ISNUMBER($J71),$J71,""))</f>
        <v/>
      </c>
      <c r="V71" s="17">
        <f>IF($D71="","",IFERROR(INDEX('製品一覧'!$C$5:$C$54,MATCH($D71,'製品一覧'!$A$5:$A$54,0)),""))</f>
        <v/>
      </c>
    </row>
    <row r="72" spans="1:22">
      <c r="A72" s="11"/>
      <c r="B72" s="15"/>
      <c r="C72" s="12"/>
      <c r="D72" s="11"/>
      <c r="E72" s="16">
        <f>IF($D72="","",IFERROR(INDEX('製品一覧'!$B$5:$B$54,MATCH($D72,'製品一覧'!$A$5:$A$54,0)),"型番が未登録"))</f>
        <v/>
      </c>
      <c r="F72" s="11"/>
      <c r="G72" s="12"/>
      <c r="H72" s="12"/>
      <c r="I72" s="19"/>
      <c r="J72" s="18">
        <f>IF($F72="","",IFERROR(IF(INDEX('製品登録台帳'!$E$5:$E$1004,MATCH($F72,'製品登録台帳'!$D$5:$D$1004,0))=0,"台帳になし",INDEX('製品登録台帳'!$E$5:$E$1004,MATCH($F72,'製品登録台帳'!$D$5:$D$1004,0))),"台帳になし"))</f>
        <v/>
      </c>
      <c r="K72" s="15"/>
      <c r="L72" s="18">
        <f>IF(AND(ISNUMBER($U72),ISNUMBER($V72),$V72&gt;0),IF(DAY($U72)&gt;DAY(DATE(YEAR($U72),MONTH($U72)+$V72+1,0)),DATE(YEAR($U72),MONTH($U72)+$V72+1,0),DATE(YEAR($U72),MONTH($U72)+$V72,DAY($U72))-1),"")</f>
        <v/>
      </c>
      <c r="M72" s="6">
        <f>IF($A72&amp;$D72&amp;$F72="","",IF($L72="","確認が必要",IF(ISNUMBER($B72),IF($B72&lt;=$L72,"期間内の目安","期限切れの目安"),"受付日を入力")))</f>
        <v/>
      </c>
      <c r="N72" s="12"/>
      <c r="O72" s="19"/>
      <c r="P72" s="12"/>
      <c r="Q72" s="15"/>
      <c r="R72" s="15"/>
      <c r="S72" s="17">
        <f>IF(OR(NOT(ISNUMBER($B72)),$C72="完了"),"",TODAY()-$B72)</f>
        <v/>
      </c>
      <c r="T72" s="12"/>
      <c r="U72" s="18">
        <f>IF(ISNUMBER($K72),$K72,IF(ISNUMBER($J72),$J72,""))</f>
        <v/>
      </c>
      <c r="V72" s="17">
        <f>IF($D72="","",IFERROR(INDEX('製品一覧'!$C$5:$C$54,MATCH($D72,'製品一覧'!$A$5:$A$54,0)),""))</f>
        <v/>
      </c>
    </row>
    <row r="73" spans="1:22">
      <c r="A73" s="11"/>
      <c r="B73" s="15"/>
      <c r="C73" s="12"/>
      <c r="D73" s="11"/>
      <c r="E73" s="16">
        <f>IF($D73="","",IFERROR(INDEX('製品一覧'!$B$5:$B$54,MATCH($D73,'製品一覧'!$A$5:$A$54,0)),"型番が未登録"))</f>
        <v/>
      </c>
      <c r="F73" s="11"/>
      <c r="G73" s="12"/>
      <c r="H73" s="12"/>
      <c r="I73" s="19"/>
      <c r="J73" s="18">
        <f>IF($F73="","",IFERROR(IF(INDEX('製品登録台帳'!$E$5:$E$1004,MATCH($F73,'製品登録台帳'!$D$5:$D$1004,0))=0,"台帳になし",INDEX('製品登録台帳'!$E$5:$E$1004,MATCH($F73,'製品登録台帳'!$D$5:$D$1004,0))),"台帳になし"))</f>
        <v/>
      </c>
      <c r="K73" s="15"/>
      <c r="L73" s="18">
        <f>IF(AND(ISNUMBER($U73),ISNUMBER($V73),$V73&gt;0),IF(DAY($U73)&gt;DAY(DATE(YEAR($U73),MONTH($U73)+$V73+1,0)),DATE(YEAR($U73),MONTH($U73)+$V73+1,0),DATE(YEAR($U73),MONTH($U73)+$V73,DAY($U73))-1),"")</f>
        <v/>
      </c>
      <c r="M73" s="6">
        <f>IF($A73&amp;$D73&amp;$F73="","",IF($L73="","確認が必要",IF(ISNUMBER($B73),IF($B73&lt;=$L73,"期間内の目安","期限切れの目安"),"受付日を入力")))</f>
        <v/>
      </c>
      <c r="N73" s="12"/>
      <c r="O73" s="19"/>
      <c r="P73" s="12"/>
      <c r="Q73" s="15"/>
      <c r="R73" s="15"/>
      <c r="S73" s="17">
        <f>IF(OR(NOT(ISNUMBER($B73)),$C73="完了"),"",TODAY()-$B73)</f>
        <v/>
      </c>
      <c r="T73" s="12"/>
      <c r="U73" s="18">
        <f>IF(ISNUMBER($K73),$K73,IF(ISNUMBER($J73),$J73,""))</f>
        <v/>
      </c>
      <c r="V73" s="17">
        <f>IF($D73="","",IFERROR(INDEX('製品一覧'!$C$5:$C$54,MATCH($D73,'製品一覧'!$A$5:$A$54,0)),""))</f>
        <v/>
      </c>
    </row>
    <row r="74" spans="1:22">
      <c r="A74" s="11"/>
      <c r="B74" s="15"/>
      <c r="C74" s="12"/>
      <c r="D74" s="11"/>
      <c r="E74" s="16">
        <f>IF($D74="","",IFERROR(INDEX('製品一覧'!$B$5:$B$54,MATCH($D74,'製品一覧'!$A$5:$A$54,0)),"型番が未登録"))</f>
        <v/>
      </c>
      <c r="F74" s="11"/>
      <c r="G74" s="12"/>
      <c r="H74" s="12"/>
      <c r="I74" s="19"/>
      <c r="J74" s="18">
        <f>IF($F74="","",IFERROR(IF(INDEX('製品登録台帳'!$E$5:$E$1004,MATCH($F74,'製品登録台帳'!$D$5:$D$1004,0))=0,"台帳になし",INDEX('製品登録台帳'!$E$5:$E$1004,MATCH($F74,'製品登録台帳'!$D$5:$D$1004,0))),"台帳になし"))</f>
        <v/>
      </c>
      <c r="K74" s="15"/>
      <c r="L74" s="18">
        <f>IF(AND(ISNUMBER($U74),ISNUMBER($V74),$V74&gt;0),IF(DAY($U74)&gt;DAY(DATE(YEAR($U74),MONTH($U74)+$V74+1,0)),DATE(YEAR($U74),MONTH($U74)+$V74+1,0),DATE(YEAR($U74),MONTH($U74)+$V74,DAY($U74))-1),"")</f>
        <v/>
      </c>
      <c r="M74" s="6">
        <f>IF($A74&amp;$D74&amp;$F74="","",IF($L74="","確認が必要",IF(ISNUMBER($B74),IF($B74&lt;=$L74,"期間内の目安","期限切れの目安"),"受付日を入力")))</f>
        <v/>
      </c>
      <c r="N74" s="12"/>
      <c r="O74" s="19"/>
      <c r="P74" s="12"/>
      <c r="Q74" s="15"/>
      <c r="R74" s="15"/>
      <c r="S74" s="17">
        <f>IF(OR(NOT(ISNUMBER($B74)),$C74="完了"),"",TODAY()-$B74)</f>
        <v/>
      </c>
      <c r="T74" s="12"/>
      <c r="U74" s="18">
        <f>IF(ISNUMBER($K74),$K74,IF(ISNUMBER($J74),$J74,""))</f>
        <v/>
      </c>
      <c r="V74" s="17">
        <f>IF($D74="","",IFERROR(INDEX('製品一覧'!$C$5:$C$54,MATCH($D74,'製品一覧'!$A$5:$A$54,0)),""))</f>
        <v/>
      </c>
    </row>
    <row r="75" spans="1:22">
      <c r="A75" s="11"/>
      <c r="B75" s="15"/>
      <c r="C75" s="12"/>
      <c r="D75" s="11"/>
      <c r="E75" s="16">
        <f>IF($D75="","",IFERROR(INDEX('製品一覧'!$B$5:$B$54,MATCH($D75,'製品一覧'!$A$5:$A$54,0)),"型番が未登録"))</f>
        <v/>
      </c>
      <c r="F75" s="11"/>
      <c r="G75" s="12"/>
      <c r="H75" s="12"/>
      <c r="I75" s="19"/>
      <c r="J75" s="18">
        <f>IF($F75="","",IFERROR(IF(INDEX('製品登録台帳'!$E$5:$E$1004,MATCH($F75,'製品登録台帳'!$D$5:$D$1004,0))=0,"台帳になし",INDEX('製品登録台帳'!$E$5:$E$1004,MATCH($F75,'製品登録台帳'!$D$5:$D$1004,0))),"台帳になし"))</f>
        <v/>
      </c>
      <c r="K75" s="15"/>
      <c r="L75" s="18">
        <f>IF(AND(ISNUMBER($U75),ISNUMBER($V75),$V75&gt;0),IF(DAY($U75)&gt;DAY(DATE(YEAR($U75),MONTH($U75)+$V75+1,0)),DATE(YEAR($U75),MONTH($U75)+$V75+1,0),DATE(YEAR($U75),MONTH($U75)+$V75,DAY($U75))-1),"")</f>
        <v/>
      </c>
      <c r="M75" s="6">
        <f>IF($A75&amp;$D75&amp;$F75="","",IF($L75="","確認が必要",IF(ISNUMBER($B75),IF($B75&lt;=$L75,"期間内の目安","期限切れの目安"),"受付日を入力")))</f>
        <v/>
      </c>
      <c r="N75" s="12"/>
      <c r="O75" s="19"/>
      <c r="P75" s="12"/>
      <c r="Q75" s="15"/>
      <c r="R75" s="15"/>
      <c r="S75" s="17">
        <f>IF(OR(NOT(ISNUMBER($B75)),$C75="完了"),"",TODAY()-$B75)</f>
        <v/>
      </c>
      <c r="T75" s="12"/>
      <c r="U75" s="18">
        <f>IF(ISNUMBER($K75),$K75,IF(ISNUMBER($J75),$J75,""))</f>
        <v/>
      </c>
      <c r="V75" s="17">
        <f>IF($D75="","",IFERROR(INDEX('製品一覧'!$C$5:$C$54,MATCH($D75,'製品一覧'!$A$5:$A$54,0)),""))</f>
        <v/>
      </c>
    </row>
    <row r="76" spans="1:22">
      <c r="A76" s="11"/>
      <c r="B76" s="15"/>
      <c r="C76" s="12"/>
      <c r="D76" s="11"/>
      <c r="E76" s="16">
        <f>IF($D76="","",IFERROR(INDEX('製品一覧'!$B$5:$B$54,MATCH($D76,'製品一覧'!$A$5:$A$54,0)),"型番が未登録"))</f>
        <v/>
      </c>
      <c r="F76" s="11"/>
      <c r="G76" s="12"/>
      <c r="H76" s="12"/>
      <c r="I76" s="19"/>
      <c r="J76" s="18">
        <f>IF($F76="","",IFERROR(IF(INDEX('製品登録台帳'!$E$5:$E$1004,MATCH($F76,'製品登録台帳'!$D$5:$D$1004,0))=0,"台帳になし",INDEX('製品登録台帳'!$E$5:$E$1004,MATCH($F76,'製品登録台帳'!$D$5:$D$1004,0))),"台帳になし"))</f>
        <v/>
      </c>
      <c r="K76" s="15"/>
      <c r="L76" s="18">
        <f>IF(AND(ISNUMBER($U76),ISNUMBER($V76),$V76&gt;0),IF(DAY($U76)&gt;DAY(DATE(YEAR($U76),MONTH($U76)+$V76+1,0)),DATE(YEAR($U76),MONTH($U76)+$V76+1,0),DATE(YEAR($U76),MONTH($U76)+$V76,DAY($U76))-1),"")</f>
        <v/>
      </c>
      <c r="M76" s="6">
        <f>IF($A76&amp;$D76&amp;$F76="","",IF($L76="","確認が必要",IF(ISNUMBER($B76),IF($B76&lt;=$L76,"期間内の目安","期限切れの目安"),"受付日を入力")))</f>
        <v/>
      </c>
      <c r="N76" s="12"/>
      <c r="O76" s="19"/>
      <c r="P76" s="12"/>
      <c r="Q76" s="15"/>
      <c r="R76" s="15"/>
      <c r="S76" s="17">
        <f>IF(OR(NOT(ISNUMBER($B76)),$C76="完了"),"",TODAY()-$B76)</f>
        <v/>
      </c>
      <c r="T76" s="12"/>
      <c r="U76" s="18">
        <f>IF(ISNUMBER($K76),$K76,IF(ISNUMBER($J76),$J76,""))</f>
        <v/>
      </c>
      <c r="V76" s="17">
        <f>IF($D76="","",IFERROR(INDEX('製品一覧'!$C$5:$C$54,MATCH($D76,'製品一覧'!$A$5:$A$54,0)),""))</f>
        <v/>
      </c>
    </row>
    <row r="77" spans="1:22">
      <c r="A77" s="11"/>
      <c r="B77" s="15"/>
      <c r="C77" s="12"/>
      <c r="D77" s="11"/>
      <c r="E77" s="16">
        <f>IF($D77="","",IFERROR(INDEX('製品一覧'!$B$5:$B$54,MATCH($D77,'製品一覧'!$A$5:$A$54,0)),"型番が未登録"))</f>
        <v/>
      </c>
      <c r="F77" s="11"/>
      <c r="G77" s="12"/>
      <c r="H77" s="12"/>
      <c r="I77" s="19"/>
      <c r="J77" s="18">
        <f>IF($F77="","",IFERROR(IF(INDEX('製品登録台帳'!$E$5:$E$1004,MATCH($F77,'製品登録台帳'!$D$5:$D$1004,0))=0,"台帳になし",INDEX('製品登録台帳'!$E$5:$E$1004,MATCH($F77,'製品登録台帳'!$D$5:$D$1004,0))),"台帳になし"))</f>
        <v/>
      </c>
      <c r="K77" s="15"/>
      <c r="L77" s="18">
        <f>IF(AND(ISNUMBER($U77),ISNUMBER($V77),$V77&gt;0),IF(DAY($U77)&gt;DAY(DATE(YEAR($U77),MONTH($U77)+$V77+1,0)),DATE(YEAR($U77),MONTH($U77)+$V77+1,0),DATE(YEAR($U77),MONTH($U77)+$V77,DAY($U77))-1),"")</f>
        <v/>
      </c>
      <c r="M77" s="6">
        <f>IF($A77&amp;$D77&amp;$F77="","",IF($L77="","確認が必要",IF(ISNUMBER($B77),IF($B77&lt;=$L77,"期間内の目安","期限切れの目安"),"受付日を入力")))</f>
        <v/>
      </c>
      <c r="N77" s="12"/>
      <c r="O77" s="19"/>
      <c r="P77" s="12"/>
      <c r="Q77" s="15"/>
      <c r="R77" s="15"/>
      <c r="S77" s="17">
        <f>IF(OR(NOT(ISNUMBER($B77)),$C77="完了"),"",TODAY()-$B77)</f>
        <v/>
      </c>
      <c r="T77" s="12"/>
      <c r="U77" s="18">
        <f>IF(ISNUMBER($K77),$K77,IF(ISNUMBER($J77),$J77,""))</f>
        <v/>
      </c>
      <c r="V77" s="17">
        <f>IF($D77="","",IFERROR(INDEX('製品一覧'!$C$5:$C$54,MATCH($D77,'製品一覧'!$A$5:$A$54,0)),""))</f>
        <v/>
      </c>
    </row>
    <row r="78" spans="1:22">
      <c r="A78" s="11"/>
      <c r="B78" s="15"/>
      <c r="C78" s="12"/>
      <c r="D78" s="11"/>
      <c r="E78" s="16">
        <f>IF($D78="","",IFERROR(INDEX('製品一覧'!$B$5:$B$54,MATCH($D78,'製品一覧'!$A$5:$A$54,0)),"型番が未登録"))</f>
        <v/>
      </c>
      <c r="F78" s="11"/>
      <c r="G78" s="12"/>
      <c r="H78" s="12"/>
      <c r="I78" s="19"/>
      <c r="J78" s="18">
        <f>IF($F78="","",IFERROR(IF(INDEX('製品登録台帳'!$E$5:$E$1004,MATCH($F78,'製品登録台帳'!$D$5:$D$1004,0))=0,"台帳になし",INDEX('製品登録台帳'!$E$5:$E$1004,MATCH($F78,'製品登録台帳'!$D$5:$D$1004,0))),"台帳になし"))</f>
        <v/>
      </c>
      <c r="K78" s="15"/>
      <c r="L78" s="18">
        <f>IF(AND(ISNUMBER($U78),ISNUMBER($V78),$V78&gt;0),IF(DAY($U78)&gt;DAY(DATE(YEAR($U78),MONTH($U78)+$V78+1,0)),DATE(YEAR($U78),MONTH($U78)+$V78+1,0),DATE(YEAR($U78),MONTH($U78)+$V78,DAY($U78))-1),"")</f>
        <v/>
      </c>
      <c r="M78" s="6">
        <f>IF($A78&amp;$D78&amp;$F78="","",IF($L78="","確認が必要",IF(ISNUMBER($B78),IF($B78&lt;=$L78,"期間内の目安","期限切れの目安"),"受付日を入力")))</f>
        <v/>
      </c>
      <c r="N78" s="12"/>
      <c r="O78" s="19"/>
      <c r="P78" s="12"/>
      <c r="Q78" s="15"/>
      <c r="R78" s="15"/>
      <c r="S78" s="17">
        <f>IF(OR(NOT(ISNUMBER($B78)),$C78="完了"),"",TODAY()-$B78)</f>
        <v/>
      </c>
      <c r="T78" s="12"/>
      <c r="U78" s="18">
        <f>IF(ISNUMBER($K78),$K78,IF(ISNUMBER($J78),$J78,""))</f>
        <v/>
      </c>
      <c r="V78" s="17">
        <f>IF($D78="","",IFERROR(INDEX('製品一覧'!$C$5:$C$54,MATCH($D78,'製品一覧'!$A$5:$A$54,0)),""))</f>
        <v/>
      </c>
    </row>
    <row r="79" spans="1:22">
      <c r="A79" s="11"/>
      <c r="B79" s="15"/>
      <c r="C79" s="12"/>
      <c r="D79" s="11"/>
      <c r="E79" s="16">
        <f>IF($D79="","",IFERROR(INDEX('製品一覧'!$B$5:$B$54,MATCH($D79,'製品一覧'!$A$5:$A$54,0)),"型番が未登録"))</f>
        <v/>
      </c>
      <c r="F79" s="11"/>
      <c r="G79" s="12"/>
      <c r="H79" s="12"/>
      <c r="I79" s="19"/>
      <c r="J79" s="18">
        <f>IF($F79="","",IFERROR(IF(INDEX('製品登録台帳'!$E$5:$E$1004,MATCH($F79,'製品登録台帳'!$D$5:$D$1004,0))=0,"台帳になし",INDEX('製品登録台帳'!$E$5:$E$1004,MATCH($F79,'製品登録台帳'!$D$5:$D$1004,0))),"台帳になし"))</f>
        <v/>
      </c>
      <c r="K79" s="15"/>
      <c r="L79" s="18">
        <f>IF(AND(ISNUMBER($U79),ISNUMBER($V79),$V79&gt;0),IF(DAY($U79)&gt;DAY(DATE(YEAR($U79),MONTH($U79)+$V79+1,0)),DATE(YEAR($U79),MONTH($U79)+$V79+1,0),DATE(YEAR($U79),MONTH($U79)+$V79,DAY($U79))-1),"")</f>
        <v/>
      </c>
      <c r="M79" s="6">
        <f>IF($A79&amp;$D79&amp;$F79="","",IF($L79="","確認が必要",IF(ISNUMBER($B79),IF($B79&lt;=$L79,"期間内の目安","期限切れの目安"),"受付日を入力")))</f>
        <v/>
      </c>
      <c r="N79" s="12"/>
      <c r="O79" s="19"/>
      <c r="P79" s="12"/>
      <c r="Q79" s="15"/>
      <c r="R79" s="15"/>
      <c r="S79" s="17">
        <f>IF(OR(NOT(ISNUMBER($B79)),$C79="完了"),"",TODAY()-$B79)</f>
        <v/>
      </c>
      <c r="T79" s="12"/>
      <c r="U79" s="18">
        <f>IF(ISNUMBER($K79),$K79,IF(ISNUMBER($J79),$J79,""))</f>
        <v/>
      </c>
      <c r="V79" s="17">
        <f>IF($D79="","",IFERROR(INDEX('製品一覧'!$C$5:$C$54,MATCH($D79,'製品一覧'!$A$5:$A$54,0)),""))</f>
        <v/>
      </c>
    </row>
    <row r="80" spans="1:22">
      <c r="A80" s="11"/>
      <c r="B80" s="15"/>
      <c r="C80" s="12"/>
      <c r="D80" s="11"/>
      <c r="E80" s="16">
        <f>IF($D80="","",IFERROR(INDEX('製品一覧'!$B$5:$B$54,MATCH($D80,'製品一覧'!$A$5:$A$54,0)),"型番が未登録"))</f>
        <v/>
      </c>
      <c r="F80" s="11"/>
      <c r="G80" s="12"/>
      <c r="H80" s="12"/>
      <c r="I80" s="19"/>
      <c r="J80" s="18">
        <f>IF($F80="","",IFERROR(IF(INDEX('製品登録台帳'!$E$5:$E$1004,MATCH($F80,'製品登録台帳'!$D$5:$D$1004,0))=0,"台帳になし",INDEX('製品登録台帳'!$E$5:$E$1004,MATCH($F80,'製品登録台帳'!$D$5:$D$1004,0))),"台帳になし"))</f>
        <v/>
      </c>
      <c r="K80" s="15"/>
      <c r="L80" s="18">
        <f>IF(AND(ISNUMBER($U80),ISNUMBER($V80),$V80&gt;0),IF(DAY($U80)&gt;DAY(DATE(YEAR($U80),MONTH($U80)+$V80+1,0)),DATE(YEAR($U80),MONTH($U80)+$V80+1,0),DATE(YEAR($U80),MONTH($U80)+$V80,DAY($U80))-1),"")</f>
        <v/>
      </c>
      <c r="M80" s="6">
        <f>IF($A80&amp;$D80&amp;$F80="","",IF($L80="","確認が必要",IF(ISNUMBER($B80),IF($B80&lt;=$L80,"期間内の目安","期限切れの目安"),"受付日を入力")))</f>
        <v/>
      </c>
      <c r="N80" s="12"/>
      <c r="O80" s="19"/>
      <c r="P80" s="12"/>
      <c r="Q80" s="15"/>
      <c r="R80" s="15"/>
      <c r="S80" s="17">
        <f>IF(OR(NOT(ISNUMBER($B80)),$C80="完了"),"",TODAY()-$B80)</f>
        <v/>
      </c>
      <c r="T80" s="12"/>
      <c r="U80" s="18">
        <f>IF(ISNUMBER($K80),$K80,IF(ISNUMBER($J80),$J80,""))</f>
        <v/>
      </c>
      <c r="V80" s="17">
        <f>IF($D80="","",IFERROR(INDEX('製品一覧'!$C$5:$C$54,MATCH($D80,'製品一覧'!$A$5:$A$54,0)),""))</f>
        <v/>
      </c>
    </row>
    <row r="81" spans="1:22">
      <c r="A81" s="11"/>
      <c r="B81" s="15"/>
      <c r="C81" s="12"/>
      <c r="D81" s="11"/>
      <c r="E81" s="16">
        <f>IF($D81="","",IFERROR(INDEX('製品一覧'!$B$5:$B$54,MATCH($D81,'製品一覧'!$A$5:$A$54,0)),"型番が未登録"))</f>
        <v/>
      </c>
      <c r="F81" s="11"/>
      <c r="G81" s="12"/>
      <c r="H81" s="12"/>
      <c r="I81" s="19"/>
      <c r="J81" s="18">
        <f>IF($F81="","",IFERROR(IF(INDEX('製品登録台帳'!$E$5:$E$1004,MATCH($F81,'製品登録台帳'!$D$5:$D$1004,0))=0,"台帳になし",INDEX('製品登録台帳'!$E$5:$E$1004,MATCH($F81,'製品登録台帳'!$D$5:$D$1004,0))),"台帳になし"))</f>
        <v/>
      </c>
      <c r="K81" s="15"/>
      <c r="L81" s="18">
        <f>IF(AND(ISNUMBER($U81),ISNUMBER($V81),$V81&gt;0),IF(DAY($U81)&gt;DAY(DATE(YEAR($U81),MONTH($U81)+$V81+1,0)),DATE(YEAR($U81),MONTH($U81)+$V81+1,0),DATE(YEAR($U81),MONTH($U81)+$V81,DAY($U81))-1),"")</f>
        <v/>
      </c>
      <c r="M81" s="6">
        <f>IF($A81&amp;$D81&amp;$F81="","",IF($L81="","確認が必要",IF(ISNUMBER($B81),IF($B81&lt;=$L81,"期間内の目安","期限切れの目安"),"受付日を入力")))</f>
        <v/>
      </c>
      <c r="N81" s="12"/>
      <c r="O81" s="19"/>
      <c r="P81" s="12"/>
      <c r="Q81" s="15"/>
      <c r="R81" s="15"/>
      <c r="S81" s="17">
        <f>IF(OR(NOT(ISNUMBER($B81)),$C81="完了"),"",TODAY()-$B81)</f>
        <v/>
      </c>
      <c r="T81" s="12"/>
      <c r="U81" s="18">
        <f>IF(ISNUMBER($K81),$K81,IF(ISNUMBER($J81),$J81,""))</f>
        <v/>
      </c>
      <c r="V81" s="17">
        <f>IF($D81="","",IFERROR(INDEX('製品一覧'!$C$5:$C$54,MATCH($D81,'製品一覧'!$A$5:$A$54,0)),""))</f>
        <v/>
      </c>
    </row>
    <row r="82" spans="1:22">
      <c r="A82" s="11"/>
      <c r="B82" s="15"/>
      <c r="C82" s="12"/>
      <c r="D82" s="11"/>
      <c r="E82" s="16">
        <f>IF($D82="","",IFERROR(INDEX('製品一覧'!$B$5:$B$54,MATCH($D82,'製品一覧'!$A$5:$A$54,0)),"型番が未登録"))</f>
        <v/>
      </c>
      <c r="F82" s="11"/>
      <c r="G82" s="12"/>
      <c r="H82" s="12"/>
      <c r="I82" s="19"/>
      <c r="J82" s="18">
        <f>IF($F82="","",IFERROR(IF(INDEX('製品登録台帳'!$E$5:$E$1004,MATCH($F82,'製品登録台帳'!$D$5:$D$1004,0))=0,"台帳になし",INDEX('製品登録台帳'!$E$5:$E$1004,MATCH($F82,'製品登録台帳'!$D$5:$D$1004,0))),"台帳になし"))</f>
        <v/>
      </c>
      <c r="K82" s="15"/>
      <c r="L82" s="18">
        <f>IF(AND(ISNUMBER($U82),ISNUMBER($V82),$V82&gt;0),IF(DAY($U82)&gt;DAY(DATE(YEAR($U82),MONTH($U82)+$V82+1,0)),DATE(YEAR($U82),MONTH($U82)+$V82+1,0),DATE(YEAR($U82),MONTH($U82)+$V82,DAY($U82))-1),"")</f>
        <v/>
      </c>
      <c r="M82" s="6">
        <f>IF($A82&amp;$D82&amp;$F82="","",IF($L82="","確認が必要",IF(ISNUMBER($B82),IF($B82&lt;=$L82,"期間内の目安","期限切れの目安"),"受付日を入力")))</f>
        <v/>
      </c>
      <c r="N82" s="12"/>
      <c r="O82" s="19"/>
      <c r="P82" s="12"/>
      <c r="Q82" s="15"/>
      <c r="R82" s="15"/>
      <c r="S82" s="17">
        <f>IF(OR(NOT(ISNUMBER($B82)),$C82="完了"),"",TODAY()-$B82)</f>
        <v/>
      </c>
      <c r="T82" s="12"/>
      <c r="U82" s="18">
        <f>IF(ISNUMBER($K82),$K82,IF(ISNUMBER($J82),$J82,""))</f>
        <v/>
      </c>
      <c r="V82" s="17">
        <f>IF($D82="","",IFERROR(INDEX('製品一覧'!$C$5:$C$54,MATCH($D82,'製品一覧'!$A$5:$A$54,0)),""))</f>
        <v/>
      </c>
    </row>
    <row r="83" spans="1:22">
      <c r="A83" s="11"/>
      <c r="B83" s="15"/>
      <c r="C83" s="12"/>
      <c r="D83" s="11"/>
      <c r="E83" s="16">
        <f>IF($D83="","",IFERROR(INDEX('製品一覧'!$B$5:$B$54,MATCH($D83,'製品一覧'!$A$5:$A$54,0)),"型番が未登録"))</f>
        <v/>
      </c>
      <c r="F83" s="11"/>
      <c r="G83" s="12"/>
      <c r="H83" s="12"/>
      <c r="I83" s="19"/>
      <c r="J83" s="18">
        <f>IF($F83="","",IFERROR(IF(INDEX('製品登録台帳'!$E$5:$E$1004,MATCH($F83,'製品登録台帳'!$D$5:$D$1004,0))=0,"台帳になし",INDEX('製品登録台帳'!$E$5:$E$1004,MATCH($F83,'製品登録台帳'!$D$5:$D$1004,0))),"台帳になし"))</f>
        <v/>
      </c>
      <c r="K83" s="15"/>
      <c r="L83" s="18">
        <f>IF(AND(ISNUMBER($U83),ISNUMBER($V83),$V83&gt;0),IF(DAY($U83)&gt;DAY(DATE(YEAR($U83),MONTH($U83)+$V83+1,0)),DATE(YEAR($U83),MONTH($U83)+$V83+1,0),DATE(YEAR($U83),MONTH($U83)+$V83,DAY($U83))-1),"")</f>
        <v/>
      </c>
      <c r="M83" s="6">
        <f>IF($A83&amp;$D83&amp;$F83="","",IF($L83="","確認が必要",IF(ISNUMBER($B83),IF($B83&lt;=$L83,"期間内の目安","期限切れの目安"),"受付日を入力")))</f>
        <v/>
      </c>
      <c r="N83" s="12"/>
      <c r="O83" s="19"/>
      <c r="P83" s="12"/>
      <c r="Q83" s="15"/>
      <c r="R83" s="15"/>
      <c r="S83" s="17">
        <f>IF(OR(NOT(ISNUMBER($B83)),$C83="完了"),"",TODAY()-$B83)</f>
        <v/>
      </c>
      <c r="T83" s="12"/>
      <c r="U83" s="18">
        <f>IF(ISNUMBER($K83),$K83,IF(ISNUMBER($J83),$J83,""))</f>
        <v/>
      </c>
      <c r="V83" s="17">
        <f>IF($D83="","",IFERROR(INDEX('製品一覧'!$C$5:$C$54,MATCH($D83,'製品一覧'!$A$5:$A$54,0)),""))</f>
        <v/>
      </c>
    </row>
    <row r="84" spans="1:22">
      <c r="A84" s="11"/>
      <c r="B84" s="15"/>
      <c r="C84" s="12"/>
      <c r="D84" s="11"/>
      <c r="E84" s="16">
        <f>IF($D84="","",IFERROR(INDEX('製品一覧'!$B$5:$B$54,MATCH($D84,'製品一覧'!$A$5:$A$54,0)),"型番が未登録"))</f>
        <v/>
      </c>
      <c r="F84" s="11"/>
      <c r="G84" s="12"/>
      <c r="H84" s="12"/>
      <c r="I84" s="19"/>
      <c r="J84" s="18">
        <f>IF($F84="","",IFERROR(IF(INDEX('製品登録台帳'!$E$5:$E$1004,MATCH($F84,'製品登録台帳'!$D$5:$D$1004,0))=0,"台帳になし",INDEX('製品登録台帳'!$E$5:$E$1004,MATCH($F84,'製品登録台帳'!$D$5:$D$1004,0))),"台帳になし"))</f>
        <v/>
      </c>
      <c r="K84" s="15"/>
      <c r="L84" s="18">
        <f>IF(AND(ISNUMBER($U84),ISNUMBER($V84),$V84&gt;0),IF(DAY($U84)&gt;DAY(DATE(YEAR($U84),MONTH($U84)+$V84+1,0)),DATE(YEAR($U84),MONTH($U84)+$V84+1,0),DATE(YEAR($U84),MONTH($U84)+$V84,DAY($U84))-1),"")</f>
        <v/>
      </c>
      <c r="M84" s="6">
        <f>IF($A84&amp;$D84&amp;$F84="","",IF($L84="","確認が必要",IF(ISNUMBER($B84),IF($B84&lt;=$L84,"期間内の目安","期限切れの目安"),"受付日を入力")))</f>
        <v/>
      </c>
      <c r="N84" s="12"/>
      <c r="O84" s="19"/>
      <c r="P84" s="12"/>
      <c r="Q84" s="15"/>
      <c r="R84" s="15"/>
      <c r="S84" s="17">
        <f>IF(OR(NOT(ISNUMBER($B84)),$C84="完了"),"",TODAY()-$B84)</f>
        <v/>
      </c>
      <c r="T84" s="12"/>
      <c r="U84" s="18">
        <f>IF(ISNUMBER($K84),$K84,IF(ISNUMBER($J84),$J84,""))</f>
        <v/>
      </c>
      <c r="V84" s="17">
        <f>IF($D84="","",IFERROR(INDEX('製品一覧'!$C$5:$C$54,MATCH($D84,'製品一覧'!$A$5:$A$54,0)),""))</f>
        <v/>
      </c>
    </row>
    <row r="85" spans="1:22">
      <c r="A85" s="11"/>
      <c r="B85" s="15"/>
      <c r="C85" s="12"/>
      <c r="D85" s="11"/>
      <c r="E85" s="16">
        <f>IF($D85="","",IFERROR(INDEX('製品一覧'!$B$5:$B$54,MATCH($D85,'製品一覧'!$A$5:$A$54,0)),"型番が未登録"))</f>
        <v/>
      </c>
      <c r="F85" s="11"/>
      <c r="G85" s="12"/>
      <c r="H85" s="12"/>
      <c r="I85" s="19"/>
      <c r="J85" s="18">
        <f>IF($F85="","",IFERROR(IF(INDEX('製品登録台帳'!$E$5:$E$1004,MATCH($F85,'製品登録台帳'!$D$5:$D$1004,0))=0,"台帳になし",INDEX('製品登録台帳'!$E$5:$E$1004,MATCH($F85,'製品登録台帳'!$D$5:$D$1004,0))),"台帳になし"))</f>
        <v/>
      </c>
      <c r="K85" s="15"/>
      <c r="L85" s="18">
        <f>IF(AND(ISNUMBER($U85),ISNUMBER($V85),$V85&gt;0),IF(DAY($U85)&gt;DAY(DATE(YEAR($U85),MONTH($U85)+$V85+1,0)),DATE(YEAR($U85),MONTH($U85)+$V85+1,0),DATE(YEAR($U85),MONTH($U85)+$V85,DAY($U85))-1),"")</f>
        <v/>
      </c>
      <c r="M85" s="6">
        <f>IF($A85&amp;$D85&amp;$F85="","",IF($L85="","確認が必要",IF(ISNUMBER($B85),IF($B85&lt;=$L85,"期間内の目安","期限切れの目安"),"受付日を入力")))</f>
        <v/>
      </c>
      <c r="N85" s="12"/>
      <c r="O85" s="19"/>
      <c r="P85" s="12"/>
      <c r="Q85" s="15"/>
      <c r="R85" s="15"/>
      <c r="S85" s="17">
        <f>IF(OR(NOT(ISNUMBER($B85)),$C85="完了"),"",TODAY()-$B85)</f>
        <v/>
      </c>
      <c r="T85" s="12"/>
      <c r="U85" s="18">
        <f>IF(ISNUMBER($K85),$K85,IF(ISNUMBER($J85),$J85,""))</f>
        <v/>
      </c>
      <c r="V85" s="17">
        <f>IF($D85="","",IFERROR(INDEX('製品一覧'!$C$5:$C$54,MATCH($D85,'製品一覧'!$A$5:$A$54,0)),""))</f>
        <v/>
      </c>
    </row>
    <row r="86" spans="1:22">
      <c r="A86" s="11"/>
      <c r="B86" s="15"/>
      <c r="C86" s="12"/>
      <c r="D86" s="11"/>
      <c r="E86" s="16">
        <f>IF($D86="","",IFERROR(INDEX('製品一覧'!$B$5:$B$54,MATCH($D86,'製品一覧'!$A$5:$A$54,0)),"型番が未登録"))</f>
        <v/>
      </c>
      <c r="F86" s="11"/>
      <c r="G86" s="12"/>
      <c r="H86" s="12"/>
      <c r="I86" s="19"/>
      <c r="J86" s="18">
        <f>IF($F86="","",IFERROR(IF(INDEX('製品登録台帳'!$E$5:$E$1004,MATCH($F86,'製品登録台帳'!$D$5:$D$1004,0))=0,"台帳になし",INDEX('製品登録台帳'!$E$5:$E$1004,MATCH($F86,'製品登録台帳'!$D$5:$D$1004,0))),"台帳になし"))</f>
        <v/>
      </c>
      <c r="K86" s="15"/>
      <c r="L86" s="18">
        <f>IF(AND(ISNUMBER($U86),ISNUMBER($V86),$V86&gt;0),IF(DAY($U86)&gt;DAY(DATE(YEAR($U86),MONTH($U86)+$V86+1,0)),DATE(YEAR($U86),MONTH($U86)+$V86+1,0),DATE(YEAR($U86),MONTH($U86)+$V86,DAY($U86))-1),"")</f>
        <v/>
      </c>
      <c r="M86" s="6">
        <f>IF($A86&amp;$D86&amp;$F86="","",IF($L86="","確認が必要",IF(ISNUMBER($B86),IF($B86&lt;=$L86,"期間内の目安","期限切れの目安"),"受付日を入力")))</f>
        <v/>
      </c>
      <c r="N86" s="12"/>
      <c r="O86" s="19"/>
      <c r="P86" s="12"/>
      <c r="Q86" s="15"/>
      <c r="R86" s="15"/>
      <c r="S86" s="17">
        <f>IF(OR(NOT(ISNUMBER($B86)),$C86="完了"),"",TODAY()-$B86)</f>
        <v/>
      </c>
      <c r="T86" s="12"/>
      <c r="U86" s="18">
        <f>IF(ISNUMBER($K86),$K86,IF(ISNUMBER($J86),$J86,""))</f>
        <v/>
      </c>
      <c r="V86" s="17">
        <f>IF($D86="","",IFERROR(INDEX('製品一覧'!$C$5:$C$54,MATCH($D86,'製品一覧'!$A$5:$A$54,0)),""))</f>
        <v/>
      </c>
    </row>
    <row r="87" spans="1:22">
      <c r="A87" s="11"/>
      <c r="B87" s="15"/>
      <c r="C87" s="12"/>
      <c r="D87" s="11"/>
      <c r="E87" s="16">
        <f>IF($D87="","",IFERROR(INDEX('製品一覧'!$B$5:$B$54,MATCH($D87,'製品一覧'!$A$5:$A$54,0)),"型番が未登録"))</f>
        <v/>
      </c>
      <c r="F87" s="11"/>
      <c r="G87" s="12"/>
      <c r="H87" s="12"/>
      <c r="I87" s="19"/>
      <c r="J87" s="18">
        <f>IF($F87="","",IFERROR(IF(INDEX('製品登録台帳'!$E$5:$E$1004,MATCH($F87,'製品登録台帳'!$D$5:$D$1004,0))=0,"台帳になし",INDEX('製品登録台帳'!$E$5:$E$1004,MATCH($F87,'製品登録台帳'!$D$5:$D$1004,0))),"台帳になし"))</f>
        <v/>
      </c>
      <c r="K87" s="15"/>
      <c r="L87" s="18">
        <f>IF(AND(ISNUMBER($U87),ISNUMBER($V87),$V87&gt;0),IF(DAY($U87)&gt;DAY(DATE(YEAR($U87),MONTH($U87)+$V87+1,0)),DATE(YEAR($U87),MONTH($U87)+$V87+1,0),DATE(YEAR($U87),MONTH($U87)+$V87,DAY($U87))-1),"")</f>
        <v/>
      </c>
      <c r="M87" s="6">
        <f>IF($A87&amp;$D87&amp;$F87="","",IF($L87="","確認が必要",IF(ISNUMBER($B87),IF($B87&lt;=$L87,"期間内の目安","期限切れの目安"),"受付日を入力")))</f>
        <v/>
      </c>
      <c r="N87" s="12"/>
      <c r="O87" s="19"/>
      <c r="P87" s="12"/>
      <c r="Q87" s="15"/>
      <c r="R87" s="15"/>
      <c r="S87" s="17">
        <f>IF(OR(NOT(ISNUMBER($B87)),$C87="完了"),"",TODAY()-$B87)</f>
        <v/>
      </c>
      <c r="T87" s="12"/>
      <c r="U87" s="18">
        <f>IF(ISNUMBER($K87),$K87,IF(ISNUMBER($J87),$J87,""))</f>
        <v/>
      </c>
      <c r="V87" s="17">
        <f>IF($D87="","",IFERROR(INDEX('製品一覧'!$C$5:$C$54,MATCH($D87,'製品一覧'!$A$5:$A$54,0)),""))</f>
        <v/>
      </c>
    </row>
    <row r="88" spans="1:22">
      <c r="A88" s="11"/>
      <c r="B88" s="15"/>
      <c r="C88" s="12"/>
      <c r="D88" s="11"/>
      <c r="E88" s="16">
        <f>IF($D88="","",IFERROR(INDEX('製品一覧'!$B$5:$B$54,MATCH($D88,'製品一覧'!$A$5:$A$54,0)),"型番が未登録"))</f>
        <v/>
      </c>
      <c r="F88" s="11"/>
      <c r="G88" s="12"/>
      <c r="H88" s="12"/>
      <c r="I88" s="19"/>
      <c r="J88" s="18">
        <f>IF($F88="","",IFERROR(IF(INDEX('製品登録台帳'!$E$5:$E$1004,MATCH($F88,'製品登録台帳'!$D$5:$D$1004,0))=0,"台帳になし",INDEX('製品登録台帳'!$E$5:$E$1004,MATCH($F88,'製品登録台帳'!$D$5:$D$1004,0))),"台帳になし"))</f>
        <v/>
      </c>
      <c r="K88" s="15"/>
      <c r="L88" s="18">
        <f>IF(AND(ISNUMBER($U88),ISNUMBER($V88),$V88&gt;0),IF(DAY($U88)&gt;DAY(DATE(YEAR($U88),MONTH($U88)+$V88+1,0)),DATE(YEAR($U88),MONTH($U88)+$V88+1,0),DATE(YEAR($U88),MONTH($U88)+$V88,DAY($U88))-1),"")</f>
        <v/>
      </c>
      <c r="M88" s="6">
        <f>IF($A88&amp;$D88&amp;$F88="","",IF($L88="","確認が必要",IF(ISNUMBER($B88),IF($B88&lt;=$L88,"期間内の目安","期限切れの目安"),"受付日を入力")))</f>
        <v/>
      </c>
      <c r="N88" s="12"/>
      <c r="O88" s="19"/>
      <c r="P88" s="12"/>
      <c r="Q88" s="15"/>
      <c r="R88" s="15"/>
      <c r="S88" s="17">
        <f>IF(OR(NOT(ISNUMBER($B88)),$C88="完了"),"",TODAY()-$B88)</f>
        <v/>
      </c>
      <c r="T88" s="12"/>
      <c r="U88" s="18">
        <f>IF(ISNUMBER($K88),$K88,IF(ISNUMBER($J88),$J88,""))</f>
        <v/>
      </c>
      <c r="V88" s="17">
        <f>IF($D88="","",IFERROR(INDEX('製品一覧'!$C$5:$C$54,MATCH($D88,'製品一覧'!$A$5:$A$54,0)),""))</f>
        <v/>
      </c>
    </row>
    <row r="89" spans="1:22">
      <c r="A89" s="11"/>
      <c r="B89" s="15"/>
      <c r="C89" s="12"/>
      <c r="D89" s="11"/>
      <c r="E89" s="16">
        <f>IF($D89="","",IFERROR(INDEX('製品一覧'!$B$5:$B$54,MATCH($D89,'製品一覧'!$A$5:$A$54,0)),"型番が未登録"))</f>
        <v/>
      </c>
      <c r="F89" s="11"/>
      <c r="G89" s="12"/>
      <c r="H89" s="12"/>
      <c r="I89" s="19"/>
      <c r="J89" s="18">
        <f>IF($F89="","",IFERROR(IF(INDEX('製品登録台帳'!$E$5:$E$1004,MATCH($F89,'製品登録台帳'!$D$5:$D$1004,0))=0,"台帳になし",INDEX('製品登録台帳'!$E$5:$E$1004,MATCH($F89,'製品登録台帳'!$D$5:$D$1004,0))),"台帳になし"))</f>
        <v/>
      </c>
      <c r="K89" s="15"/>
      <c r="L89" s="18">
        <f>IF(AND(ISNUMBER($U89),ISNUMBER($V89),$V89&gt;0),IF(DAY($U89)&gt;DAY(DATE(YEAR($U89),MONTH($U89)+$V89+1,0)),DATE(YEAR($U89),MONTH($U89)+$V89+1,0),DATE(YEAR($U89),MONTH($U89)+$V89,DAY($U89))-1),"")</f>
        <v/>
      </c>
      <c r="M89" s="6">
        <f>IF($A89&amp;$D89&amp;$F89="","",IF($L89="","確認が必要",IF(ISNUMBER($B89),IF($B89&lt;=$L89,"期間内の目安","期限切れの目安"),"受付日を入力")))</f>
        <v/>
      </c>
      <c r="N89" s="12"/>
      <c r="O89" s="19"/>
      <c r="P89" s="12"/>
      <c r="Q89" s="15"/>
      <c r="R89" s="15"/>
      <c r="S89" s="17">
        <f>IF(OR(NOT(ISNUMBER($B89)),$C89="完了"),"",TODAY()-$B89)</f>
        <v/>
      </c>
      <c r="T89" s="12"/>
      <c r="U89" s="18">
        <f>IF(ISNUMBER($K89),$K89,IF(ISNUMBER($J89),$J89,""))</f>
        <v/>
      </c>
      <c r="V89" s="17">
        <f>IF($D89="","",IFERROR(INDEX('製品一覧'!$C$5:$C$54,MATCH($D89,'製品一覧'!$A$5:$A$54,0)),""))</f>
        <v/>
      </c>
    </row>
    <row r="90" spans="1:22">
      <c r="A90" s="11"/>
      <c r="B90" s="15"/>
      <c r="C90" s="12"/>
      <c r="D90" s="11"/>
      <c r="E90" s="16">
        <f>IF($D90="","",IFERROR(INDEX('製品一覧'!$B$5:$B$54,MATCH($D90,'製品一覧'!$A$5:$A$54,0)),"型番が未登録"))</f>
        <v/>
      </c>
      <c r="F90" s="11"/>
      <c r="G90" s="12"/>
      <c r="H90" s="12"/>
      <c r="I90" s="19"/>
      <c r="J90" s="18">
        <f>IF($F90="","",IFERROR(IF(INDEX('製品登録台帳'!$E$5:$E$1004,MATCH($F90,'製品登録台帳'!$D$5:$D$1004,0))=0,"台帳になし",INDEX('製品登録台帳'!$E$5:$E$1004,MATCH($F90,'製品登録台帳'!$D$5:$D$1004,0))),"台帳になし"))</f>
        <v/>
      </c>
      <c r="K90" s="15"/>
      <c r="L90" s="18">
        <f>IF(AND(ISNUMBER($U90),ISNUMBER($V90),$V90&gt;0),IF(DAY($U90)&gt;DAY(DATE(YEAR($U90),MONTH($U90)+$V90+1,0)),DATE(YEAR($U90),MONTH($U90)+$V90+1,0),DATE(YEAR($U90),MONTH($U90)+$V90,DAY($U90))-1),"")</f>
        <v/>
      </c>
      <c r="M90" s="6">
        <f>IF($A90&amp;$D90&amp;$F90="","",IF($L90="","確認が必要",IF(ISNUMBER($B90),IF($B90&lt;=$L90,"期間内の目安","期限切れの目安"),"受付日を入力")))</f>
        <v/>
      </c>
      <c r="N90" s="12"/>
      <c r="O90" s="19"/>
      <c r="P90" s="12"/>
      <c r="Q90" s="15"/>
      <c r="R90" s="15"/>
      <c r="S90" s="17">
        <f>IF(OR(NOT(ISNUMBER($B90)),$C90="完了"),"",TODAY()-$B90)</f>
        <v/>
      </c>
      <c r="T90" s="12"/>
      <c r="U90" s="18">
        <f>IF(ISNUMBER($K90),$K90,IF(ISNUMBER($J90),$J90,""))</f>
        <v/>
      </c>
      <c r="V90" s="17">
        <f>IF($D90="","",IFERROR(INDEX('製品一覧'!$C$5:$C$54,MATCH($D90,'製品一覧'!$A$5:$A$54,0)),""))</f>
        <v/>
      </c>
    </row>
    <row r="91" spans="1:22">
      <c r="A91" s="11"/>
      <c r="B91" s="15"/>
      <c r="C91" s="12"/>
      <c r="D91" s="11"/>
      <c r="E91" s="16">
        <f>IF($D91="","",IFERROR(INDEX('製品一覧'!$B$5:$B$54,MATCH($D91,'製品一覧'!$A$5:$A$54,0)),"型番が未登録"))</f>
        <v/>
      </c>
      <c r="F91" s="11"/>
      <c r="G91" s="12"/>
      <c r="H91" s="12"/>
      <c r="I91" s="19"/>
      <c r="J91" s="18">
        <f>IF($F91="","",IFERROR(IF(INDEX('製品登録台帳'!$E$5:$E$1004,MATCH($F91,'製品登録台帳'!$D$5:$D$1004,0))=0,"台帳になし",INDEX('製品登録台帳'!$E$5:$E$1004,MATCH($F91,'製品登録台帳'!$D$5:$D$1004,0))),"台帳になし"))</f>
        <v/>
      </c>
      <c r="K91" s="15"/>
      <c r="L91" s="18">
        <f>IF(AND(ISNUMBER($U91),ISNUMBER($V91),$V91&gt;0),IF(DAY($U91)&gt;DAY(DATE(YEAR($U91),MONTH($U91)+$V91+1,0)),DATE(YEAR($U91),MONTH($U91)+$V91+1,0),DATE(YEAR($U91),MONTH($U91)+$V91,DAY($U91))-1),"")</f>
        <v/>
      </c>
      <c r="M91" s="6">
        <f>IF($A91&amp;$D91&amp;$F91="","",IF($L91="","確認が必要",IF(ISNUMBER($B91),IF($B91&lt;=$L91,"期間内の目安","期限切れの目安"),"受付日を入力")))</f>
        <v/>
      </c>
      <c r="N91" s="12"/>
      <c r="O91" s="19"/>
      <c r="P91" s="12"/>
      <c r="Q91" s="15"/>
      <c r="R91" s="15"/>
      <c r="S91" s="17">
        <f>IF(OR(NOT(ISNUMBER($B91)),$C91="完了"),"",TODAY()-$B91)</f>
        <v/>
      </c>
      <c r="T91" s="12"/>
      <c r="U91" s="18">
        <f>IF(ISNUMBER($K91),$K91,IF(ISNUMBER($J91),$J91,""))</f>
        <v/>
      </c>
      <c r="V91" s="17">
        <f>IF($D91="","",IFERROR(INDEX('製品一覧'!$C$5:$C$54,MATCH($D91,'製品一覧'!$A$5:$A$54,0)),""))</f>
        <v/>
      </c>
    </row>
    <row r="92" spans="1:22">
      <c r="A92" s="11"/>
      <c r="B92" s="15"/>
      <c r="C92" s="12"/>
      <c r="D92" s="11"/>
      <c r="E92" s="16">
        <f>IF($D92="","",IFERROR(INDEX('製品一覧'!$B$5:$B$54,MATCH($D92,'製品一覧'!$A$5:$A$54,0)),"型番が未登録"))</f>
        <v/>
      </c>
      <c r="F92" s="11"/>
      <c r="G92" s="12"/>
      <c r="H92" s="12"/>
      <c r="I92" s="19"/>
      <c r="J92" s="18">
        <f>IF($F92="","",IFERROR(IF(INDEX('製品登録台帳'!$E$5:$E$1004,MATCH($F92,'製品登録台帳'!$D$5:$D$1004,0))=0,"台帳になし",INDEX('製品登録台帳'!$E$5:$E$1004,MATCH($F92,'製品登録台帳'!$D$5:$D$1004,0))),"台帳になし"))</f>
        <v/>
      </c>
      <c r="K92" s="15"/>
      <c r="L92" s="18">
        <f>IF(AND(ISNUMBER($U92),ISNUMBER($V92),$V92&gt;0),IF(DAY($U92)&gt;DAY(DATE(YEAR($U92),MONTH($U92)+$V92+1,0)),DATE(YEAR($U92),MONTH($U92)+$V92+1,0),DATE(YEAR($U92),MONTH($U92)+$V92,DAY($U92))-1),"")</f>
        <v/>
      </c>
      <c r="M92" s="6">
        <f>IF($A92&amp;$D92&amp;$F92="","",IF($L92="","確認が必要",IF(ISNUMBER($B92),IF($B92&lt;=$L92,"期間内の目安","期限切れの目安"),"受付日を入力")))</f>
        <v/>
      </c>
      <c r="N92" s="12"/>
      <c r="O92" s="19"/>
      <c r="P92" s="12"/>
      <c r="Q92" s="15"/>
      <c r="R92" s="15"/>
      <c r="S92" s="17">
        <f>IF(OR(NOT(ISNUMBER($B92)),$C92="完了"),"",TODAY()-$B92)</f>
        <v/>
      </c>
      <c r="T92" s="12"/>
      <c r="U92" s="18">
        <f>IF(ISNUMBER($K92),$K92,IF(ISNUMBER($J92),$J92,""))</f>
        <v/>
      </c>
      <c r="V92" s="17">
        <f>IF($D92="","",IFERROR(INDEX('製品一覧'!$C$5:$C$54,MATCH($D92,'製品一覧'!$A$5:$A$54,0)),""))</f>
        <v/>
      </c>
    </row>
    <row r="93" spans="1:22">
      <c r="A93" s="11"/>
      <c r="B93" s="15"/>
      <c r="C93" s="12"/>
      <c r="D93" s="11"/>
      <c r="E93" s="16">
        <f>IF($D93="","",IFERROR(INDEX('製品一覧'!$B$5:$B$54,MATCH($D93,'製品一覧'!$A$5:$A$54,0)),"型番が未登録"))</f>
        <v/>
      </c>
      <c r="F93" s="11"/>
      <c r="G93" s="12"/>
      <c r="H93" s="12"/>
      <c r="I93" s="19"/>
      <c r="J93" s="18">
        <f>IF($F93="","",IFERROR(IF(INDEX('製品登録台帳'!$E$5:$E$1004,MATCH($F93,'製品登録台帳'!$D$5:$D$1004,0))=0,"台帳になし",INDEX('製品登録台帳'!$E$5:$E$1004,MATCH($F93,'製品登録台帳'!$D$5:$D$1004,0))),"台帳になし"))</f>
        <v/>
      </c>
      <c r="K93" s="15"/>
      <c r="L93" s="18">
        <f>IF(AND(ISNUMBER($U93),ISNUMBER($V93),$V93&gt;0),IF(DAY($U93)&gt;DAY(DATE(YEAR($U93),MONTH($U93)+$V93+1,0)),DATE(YEAR($U93),MONTH($U93)+$V93+1,0),DATE(YEAR($U93),MONTH($U93)+$V93,DAY($U93))-1),"")</f>
        <v/>
      </c>
      <c r="M93" s="6">
        <f>IF($A93&amp;$D93&amp;$F93="","",IF($L93="","確認が必要",IF(ISNUMBER($B93),IF($B93&lt;=$L93,"期間内の目安","期限切れの目安"),"受付日を入力")))</f>
        <v/>
      </c>
      <c r="N93" s="12"/>
      <c r="O93" s="19"/>
      <c r="P93" s="12"/>
      <c r="Q93" s="15"/>
      <c r="R93" s="15"/>
      <c r="S93" s="17">
        <f>IF(OR(NOT(ISNUMBER($B93)),$C93="完了"),"",TODAY()-$B93)</f>
        <v/>
      </c>
      <c r="T93" s="12"/>
      <c r="U93" s="18">
        <f>IF(ISNUMBER($K93),$K93,IF(ISNUMBER($J93),$J93,""))</f>
        <v/>
      </c>
      <c r="V93" s="17">
        <f>IF($D93="","",IFERROR(INDEX('製品一覧'!$C$5:$C$54,MATCH($D93,'製品一覧'!$A$5:$A$54,0)),""))</f>
        <v/>
      </c>
    </row>
    <row r="94" spans="1:22">
      <c r="A94" s="11"/>
      <c r="B94" s="15"/>
      <c r="C94" s="12"/>
      <c r="D94" s="11"/>
      <c r="E94" s="16">
        <f>IF($D94="","",IFERROR(INDEX('製品一覧'!$B$5:$B$54,MATCH($D94,'製品一覧'!$A$5:$A$54,0)),"型番が未登録"))</f>
        <v/>
      </c>
      <c r="F94" s="11"/>
      <c r="G94" s="12"/>
      <c r="H94" s="12"/>
      <c r="I94" s="19"/>
      <c r="J94" s="18">
        <f>IF($F94="","",IFERROR(IF(INDEX('製品登録台帳'!$E$5:$E$1004,MATCH($F94,'製品登録台帳'!$D$5:$D$1004,0))=0,"台帳になし",INDEX('製品登録台帳'!$E$5:$E$1004,MATCH($F94,'製品登録台帳'!$D$5:$D$1004,0))),"台帳になし"))</f>
        <v/>
      </c>
      <c r="K94" s="15"/>
      <c r="L94" s="18">
        <f>IF(AND(ISNUMBER($U94),ISNUMBER($V94),$V94&gt;0),IF(DAY($U94)&gt;DAY(DATE(YEAR($U94),MONTH($U94)+$V94+1,0)),DATE(YEAR($U94),MONTH($U94)+$V94+1,0),DATE(YEAR($U94),MONTH($U94)+$V94,DAY($U94))-1),"")</f>
        <v/>
      </c>
      <c r="M94" s="6">
        <f>IF($A94&amp;$D94&amp;$F94="","",IF($L94="","確認が必要",IF(ISNUMBER($B94),IF($B94&lt;=$L94,"期間内の目安","期限切れの目安"),"受付日を入力")))</f>
        <v/>
      </c>
      <c r="N94" s="12"/>
      <c r="O94" s="19"/>
      <c r="P94" s="12"/>
      <c r="Q94" s="15"/>
      <c r="R94" s="15"/>
      <c r="S94" s="17">
        <f>IF(OR(NOT(ISNUMBER($B94)),$C94="完了"),"",TODAY()-$B94)</f>
        <v/>
      </c>
      <c r="T94" s="12"/>
      <c r="U94" s="18">
        <f>IF(ISNUMBER($K94),$K94,IF(ISNUMBER($J94),$J94,""))</f>
        <v/>
      </c>
      <c r="V94" s="17">
        <f>IF($D94="","",IFERROR(INDEX('製品一覧'!$C$5:$C$54,MATCH($D94,'製品一覧'!$A$5:$A$54,0)),""))</f>
        <v/>
      </c>
    </row>
    <row r="95" spans="1:22">
      <c r="A95" s="11"/>
      <c r="B95" s="15"/>
      <c r="C95" s="12"/>
      <c r="D95" s="11"/>
      <c r="E95" s="16">
        <f>IF($D95="","",IFERROR(INDEX('製品一覧'!$B$5:$B$54,MATCH($D95,'製品一覧'!$A$5:$A$54,0)),"型番が未登録"))</f>
        <v/>
      </c>
      <c r="F95" s="11"/>
      <c r="G95" s="12"/>
      <c r="H95" s="12"/>
      <c r="I95" s="19"/>
      <c r="J95" s="18">
        <f>IF($F95="","",IFERROR(IF(INDEX('製品登録台帳'!$E$5:$E$1004,MATCH($F95,'製品登録台帳'!$D$5:$D$1004,0))=0,"台帳になし",INDEX('製品登録台帳'!$E$5:$E$1004,MATCH($F95,'製品登録台帳'!$D$5:$D$1004,0))),"台帳になし"))</f>
        <v/>
      </c>
      <c r="K95" s="15"/>
      <c r="L95" s="18">
        <f>IF(AND(ISNUMBER($U95),ISNUMBER($V95),$V95&gt;0),IF(DAY($U95)&gt;DAY(DATE(YEAR($U95),MONTH($U95)+$V95+1,0)),DATE(YEAR($U95),MONTH($U95)+$V95+1,0),DATE(YEAR($U95),MONTH($U95)+$V95,DAY($U95))-1),"")</f>
        <v/>
      </c>
      <c r="M95" s="6">
        <f>IF($A95&amp;$D95&amp;$F95="","",IF($L95="","確認が必要",IF(ISNUMBER($B95),IF($B95&lt;=$L95,"期間内の目安","期限切れの目安"),"受付日を入力")))</f>
        <v/>
      </c>
      <c r="N95" s="12"/>
      <c r="O95" s="19"/>
      <c r="P95" s="12"/>
      <c r="Q95" s="15"/>
      <c r="R95" s="15"/>
      <c r="S95" s="17">
        <f>IF(OR(NOT(ISNUMBER($B95)),$C95="完了"),"",TODAY()-$B95)</f>
        <v/>
      </c>
      <c r="T95" s="12"/>
      <c r="U95" s="18">
        <f>IF(ISNUMBER($K95),$K95,IF(ISNUMBER($J95),$J95,""))</f>
        <v/>
      </c>
      <c r="V95" s="17">
        <f>IF($D95="","",IFERROR(INDEX('製品一覧'!$C$5:$C$54,MATCH($D95,'製品一覧'!$A$5:$A$54,0)),""))</f>
        <v/>
      </c>
    </row>
    <row r="96" spans="1:22">
      <c r="A96" s="11"/>
      <c r="B96" s="15"/>
      <c r="C96" s="12"/>
      <c r="D96" s="11"/>
      <c r="E96" s="16">
        <f>IF($D96="","",IFERROR(INDEX('製品一覧'!$B$5:$B$54,MATCH($D96,'製品一覧'!$A$5:$A$54,0)),"型番が未登録"))</f>
        <v/>
      </c>
      <c r="F96" s="11"/>
      <c r="G96" s="12"/>
      <c r="H96" s="12"/>
      <c r="I96" s="19"/>
      <c r="J96" s="18">
        <f>IF($F96="","",IFERROR(IF(INDEX('製品登録台帳'!$E$5:$E$1004,MATCH($F96,'製品登録台帳'!$D$5:$D$1004,0))=0,"台帳になし",INDEX('製品登録台帳'!$E$5:$E$1004,MATCH($F96,'製品登録台帳'!$D$5:$D$1004,0))),"台帳になし"))</f>
        <v/>
      </c>
      <c r="K96" s="15"/>
      <c r="L96" s="18">
        <f>IF(AND(ISNUMBER($U96),ISNUMBER($V96),$V96&gt;0),IF(DAY($U96)&gt;DAY(DATE(YEAR($U96),MONTH($U96)+$V96+1,0)),DATE(YEAR($U96),MONTH($U96)+$V96+1,0),DATE(YEAR($U96),MONTH($U96)+$V96,DAY($U96))-1),"")</f>
        <v/>
      </c>
      <c r="M96" s="6">
        <f>IF($A96&amp;$D96&amp;$F96="","",IF($L96="","確認が必要",IF(ISNUMBER($B96),IF($B96&lt;=$L96,"期間内の目安","期限切れの目安"),"受付日を入力")))</f>
        <v/>
      </c>
      <c r="N96" s="12"/>
      <c r="O96" s="19"/>
      <c r="P96" s="12"/>
      <c r="Q96" s="15"/>
      <c r="R96" s="15"/>
      <c r="S96" s="17">
        <f>IF(OR(NOT(ISNUMBER($B96)),$C96="完了"),"",TODAY()-$B96)</f>
        <v/>
      </c>
      <c r="T96" s="12"/>
      <c r="U96" s="18">
        <f>IF(ISNUMBER($K96),$K96,IF(ISNUMBER($J96),$J96,""))</f>
        <v/>
      </c>
      <c r="V96" s="17">
        <f>IF($D96="","",IFERROR(INDEX('製品一覧'!$C$5:$C$54,MATCH($D96,'製品一覧'!$A$5:$A$54,0)),""))</f>
        <v/>
      </c>
    </row>
    <row r="97" spans="1:22">
      <c r="A97" s="11"/>
      <c r="B97" s="15"/>
      <c r="C97" s="12"/>
      <c r="D97" s="11"/>
      <c r="E97" s="16">
        <f>IF($D97="","",IFERROR(INDEX('製品一覧'!$B$5:$B$54,MATCH($D97,'製品一覧'!$A$5:$A$54,0)),"型番が未登録"))</f>
        <v/>
      </c>
      <c r="F97" s="11"/>
      <c r="G97" s="12"/>
      <c r="H97" s="12"/>
      <c r="I97" s="19"/>
      <c r="J97" s="18">
        <f>IF($F97="","",IFERROR(IF(INDEX('製品登録台帳'!$E$5:$E$1004,MATCH($F97,'製品登録台帳'!$D$5:$D$1004,0))=0,"台帳になし",INDEX('製品登録台帳'!$E$5:$E$1004,MATCH($F97,'製品登録台帳'!$D$5:$D$1004,0))),"台帳になし"))</f>
        <v/>
      </c>
      <c r="K97" s="15"/>
      <c r="L97" s="18">
        <f>IF(AND(ISNUMBER($U97),ISNUMBER($V97),$V97&gt;0),IF(DAY($U97)&gt;DAY(DATE(YEAR($U97),MONTH($U97)+$V97+1,0)),DATE(YEAR($U97),MONTH($U97)+$V97+1,0),DATE(YEAR($U97),MONTH($U97)+$V97,DAY($U97))-1),"")</f>
        <v/>
      </c>
      <c r="M97" s="6">
        <f>IF($A97&amp;$D97&amp;$F97="","",IF($L97="","確認が必要",IF(ISNUMBER($B97),IF($B97&lt;=$L97,"期間内の目安","期限切れの目安"),"受付日を入力")))</f>
        <v/>
      </c>
      <c r="N97" s="12"/>
      <c r="O97" s="19"/>
      <c r="P97" s="12"/>
      <c r="Q97" s="15"/>
      <c r="R97" s="15"/>
      <c r="S97" s="17">
        <f>IF(OR(NOT(ISNUMBER($B97)),$C97="完了"),"",TODAY()-$B97)</f>
        <v/>
      </c>
      <c r="T97" s="12"/>
      <c r="U97" s="18">
        <f>IF(ISNUMBER($K97),$K97,IF(ISNUMBER($J97),$J97,""))</f>
        <v/>
      </c>
      <c r="V97" s="17">
        <f>IF($D97="","",IFERROR(INDEX('製品一覧'!$C$5:$C$54,MATCH($D97,'製品一覧'!$A$5:$A$54,0)),""))</f>
        <v/>
      </c>
    </row>
    <row r="98" spans="1:22">
      <c r="A98" s="11"/>
      <c r="B98" s="15"/>
      <c r="C98" s="12"/>
      <c r="D98" s="11"/>
      <c r="E98" s="16">
        <f>IF($D98="","",IFERROR(INDEX('製品一覧'!$B$5:$B$54,MATCH($D98,'製品一覧'!$A$5:$A$54,0)),"型番が未登録"))</f>
        <v/>
      </c>
      <c r="F98" s="11"/>
      <c r="G98" s="12"/>
      <c r="H98" s="12"/>
      <c r="I98" s="19"/>
      <c r="J98" s="18">
        <f>IF($F98="","",IFERROR(IF(INDEX('製品登録台帳'!$E$5:$E$1004,MATCH($F98,'製品登録台帳'!$D$5:$D$1004,0))=0,"台帳になし",INDEX('製品登録台帳'!$E$5:$E$1004,MATCH($F98,'製品登録台帳'!$D$5:$D$1004,0))),"台帳になし"))</f>
        <v/>
      </c>
      <c r="K98" s="15"/>
      <c r="L98" s="18">
        <f>IF(AND(ISNUMBER($U98),ISNUMBER($V98),$V98&gt;0),IF(DAY($U98)&gt;DAY(DATE(YEAR($U98),MONTH($U98)+$V98+1,0)),DATE(YEAR($U98),MONTH($U98)+$V98+1,0),DATE(YEAR($U98),MONTH($U98)+$V98,DAY($U98))-1),"")</f>
        <v/>
      </c>
      <c r="M98" s="6">
        <f>IF($A98&amp;$D98&amp;$F98="","",IF($L98="","確認が必要",IF(ISNUMBER($B98),IF($B98&lt;=$L98,"期間内の目安","期限切れの目安"),"受付日を入力")))</f>
        <v/>
      </c>
      <c r="N98" s="12"/>
      <c r="O98" s="19"/>
      <c r="P98" s="12"/>
      <c r="Q98" s="15"/>
      <c r="R98" s="15"/>
      <c r="S98" s="17">
        <f>IF(OR(NOT(ISNUMBER($B98)),$C98="完了"),"",TODAY()-$B98)</f>
        <v/>
      </c>
      <c r="T98" s="12"/>
      <c r="U98" s="18">
        <f>IF(ISNUMBER($K98),$K98,IF(ISNUMBER($J98),$J98,""))</f>
        <v/>
      </c>
      <c r="V98" s="17">
        <f>IF($D98="","",IFERROR(INDEX('製品一覧'!$C$5:$C$54,MATCH($D98,'製品一覧'!$A$5:$A$54,0)),""))</f>
        <v/>
      </c>
    </row>
    <row r="99" spans="1:22">
      <c r="A99" s="11"/>
      <c r="B99" s="15"/>
      <c r="C99" s="12"/>
      <c r="D99" s="11"/>
      <c r="E99" s="16">
        <f>IF($D99="","",IFERROR(INDEX('製品一覧'!$B$5:$B$54,MATCH($D99,'製品一覧'!$A$5:$A$54,0)),"型番が未登録"))</f>
        <v/>
      </c>
      <c r="F99" s="11"/>
      <c r="G99" s="12"/>
      <c r="H99" s="12"/>
      <c r="I99" s="19"/>
      <c r="J99" s="18">
        <f>IF($F99="","",IFERROR(IF(INDEX('製品登録台帳'!$E$5:$E$1004,MATCH($F99,'製品登録台帳'!$D$5:$D$1004,0))=0,"台帳になし",INDEX('製品登録台帳'!$E$5:$E$1004,MATCH($F99,'製品登録台帳'!$D$5:$D$1004,0))),"台帳になし"))</f>
        <v/>
      </c>
      <c r="K99" s="15"/>
      <c r="L99" s="18">
        <f>IF(AND(ISNUMBER($U99),ISNUMBER($V99),$V99&gt;0),IF(DAY($U99)&gt;DAY(DATE(YEAR($U99),MONTH($U99)+$V99+1,0)),DATE(YEAR($U99),MONTH($U99)+$V99+1,0),DATE(YEAR($U99),MONTH($U99)+$V99,DAY($U99))-1),"")</f>
        <v/>
      </c>
      <c r="M99" s="6">
        <f>IF($A99&amp;$D99&amp;$F99="","",IF($L99="","確認が必要",IF(ISNUMBER($B99),IF($B99&lt;=$L99,"期間内の目安","期限切れの目安"),"受付日を入力")))</f>
        <v/>
      </c>
      <c r="N99" s="12"/>
      <c r="O99" s="19"/>
      <c r="P99" s="12"/>
      <c r="Q99" s="15"/>
      <c r="R99" s="15"/>
      <c r="S99" s="17">
        <f>IF(OR(NOT(ISNUMBER($B99)),$C99="完了"),"",TODAY()-$B99)</f>
        <v/>
      </c>
      <c r="T99" s="12"/>
      <c r="U99" s="18">
        <f>IF(ISNUMBER($K99),$K99,IF(ISNUMBER($J99),$J99,""))</f>
        <v/>
      </c>
      <c r="V99" s="17">
        <f>IF($D99="","",IFERROR(INDEX('製品一覧'!$C$5:$C$54,MATCH($D99,'製品一覧'!$A$5:$A$54,0)),""))</f>
        <v/>
      </c>
    </row>
    <row r="100" spans="1:22">
      <c r="A100" s="11"/>
      <c r="B100" s="15"/>
      <c r="C100" s="12"/>
      <c r="D100" s="11"/>
      <c r="E100" s="16">
        <f>IF($D100="","",IFERROR(INDEX('製品一覧'!$B$5:$B$54,MATCH($D100,'製品一覧'!$A$5:$A$54,0)),"型番が未登録"))</f>
        <v/>
      </c>
      <c r="F100" s="11"/>
      <c r="G100" s="12"/>
      <c r="H100" s="12"/>
      <c r="I100" s="19"/>
      <c r="J100" s="18">
        <f>IF($F100="","",IFERROR(IF(INDEX('製品登録台帳'!$E$5:$E$1004,MATCH($F100,'製品登録台帳'!$D$5:$D$1004,0))=0,"台帳になし",INDEX('製品登録台帳'!$E$5:$E$1004,MATCH($F100,'製品登録台帳'!$D$5:$D$1004,0))),"台帳になし"))</f>
        <v/>
      </c>
      <c r="K100" s="15"/>
      <c r="L100" s="18">
        <f>IF(AND(ISNUMBER($U100),ISNUMBER($V100),$V100&gt;0),IF(DAY($U100)&gt;DAY(DATE(YEAR($U100),MONTH($U100)+$V100+1,0)),DATE(YEAR($U100),MONTH($U100)+$V100+1,0),DATE(YEAR($U100),MONTH($U100)+$V100,DAY($U100))-1),"")</f>
        <v/>
      </c>
      <c r="M100" s="6">
        <f>IF($A100&amp;$D100&amp;$F100="","",IF($L100="","確認が必要",IF(ISNUMBER($B100),IF($B100&lt;=$L100,"期間内の目安","期限切れの目安"),"受付日を入力")))</f>
        <v/>
      </c>
      <c r="N100" s="12"/>
      <c r="O100" s="19"/>
      <c r="P100" s="12"/>
      <c r="Q100" s="15"/>
      <c r="R100" s="15"/>
      <c r="S100" s="17">
        <f>IF(OR(NOT(ISNUMBER($B100)),$C100="完了"),"",TODAY()-$B100)</f>
        <v/>
      </c>
      <c r="T100" s="12"/>
      <c r="U100" s="18">
        <f>IF(ISNUMBER($K100),$K100,IF(ISNUMBER($J100),$J100,""))</f>
        <v/>
      </c>
      <c r="V100" s="17">
        <f>IF($D100="","",IFERROR(INDEX('製品一覧'!$C$5:$C$54,MATCH($D100,'製品一覧'!$A$5:$A$54,0)),""))</f>
        <v/>
      </c>
    </row>
    <row r="101" spans="1:22">
      <c r="A101" s="11"/>
      <c r="B101" s="15"/>
      <c r="C101" s="12"/>
      <c r="D101" s="11"/>
      <c r="E101" s="16">
        <f>IF($D101="","",IFERROR(INDEX('製品一覧'!$B$5:$B$54,MATCH($D101,'製品一覧'!$A$5:$A$54,0)),"型番が未登録"))</f>
        <v/>
      </c>
      <c r="F101" s="11"/>
      <c r="G101" s="12"/>
      <c r="H101" s="12"/>
      <c r="I101" s="19"/>
      <c r="J101" s="18">
        <f>IF($F101="","",IFERROR(IF(INDEX('製品登録台帳'!$E$5:$E$1004,MATCH($F101,'製品登録台帳'!$D$5:$D$1004,0))=0,"台帳になし",INDEX('製品登録台帳'!$E$5:$E$1004,MATCH($F101,'製品登録台帳'!$D$5:$D$1004,0))),"台帳になし"))</f>
        <v/>
      </c>
      <c r="K101" s="15"/>
      <c r="L101" s="18">
        <f>IF(AND(ISNUMBER($U101),ISNUMBER($V101),$V101&gt;0),IF(DAY($U101)&gt;DAY(DATE(YEAR($U101),MONTH($U101)+$V101+1,0)),DATE(YEAR($U101),MONTH($U101)+$V101+1,0),DATE(YEAR($U101),MONTH($U101)+$V101,DAY($U101))-1),"")</f>
        <v/>
      </c>
      <c r="M101" s="6">
        <f>IF($A101&amp;$D101&amp;$F101="","",IF($L101="","確認が必要",IF(ISNUMBER($B101),IF($B101&lt;=$L101,"期間内の目安","期限切れの目安"),"受付日を入力")))</f>
        <v/>
      </c>
      <c r="N101" s="12"/>
      <c r="O101" s="19"/>
      <c r="P101" s="12"/>
      <c r="Q101" s="15"/>
      <c r="R101" s="15"/>
      <c r="S101" s="17">
        <f>IF(OR(NOT(ISNUMBER($B101)),$C101="完了"),"",TODAY()-$B101)</f>
        <v/>
      </c>
      <c r="T101" s="12"/>
      <c r="U101" s="18">
        <f>IF(ISNUMBER($K101),$K101,IF(ISNUMBER($J101),$J101,""))</f>
        <v/>
      </c>
      <c r="V101" s="17">
        <f>IF($D101="","",IFERROR(INDEX('製品一覧'!$C$5:$C$54,MATCH($D101,'製品一覧'!$A$5:$A$54,0)),""))</f>
        <v/>
      </c>
    </row>
    <row r="102" spans="1:22">
      <c r="A102" s="11"/>
      <c r="B102" s="15"/>
      <c r="C102" s="12"/>
      <c r="D102" s="11"/>
      <c r="E102" s="16">
        <f>IF($D102="","",IFERROR(INDEX('製品一覧'!$B$5:$B$54,MATCH($D102,'製品一覧'!$A$5:$A$54,0)),"型番が未登録"))</f>
        <v/>
      </c>
      <c r="F102" s="11"/>
      <c r="G102" s="12"/>
      <c r="H102" s="12"/>
      <c r="I102" s="19"/>
      <c r="J102" s="18">
        <f>IF($F102="","",IFERROR(IF(INDEX('製品登録台帳'!$E$5:$E$1004,MATCH($F102,'製品登録台帳'!$D$5:$D$1004,0))=0,"台帳になし",INDEX('製品登録台帳'!$E$5:$E$1004,MATCH($F102,'製品登録台帳'!$D$5:$D$1004,0))),"台帳になし"))</f>
        <v/>
      </c>
      <c r="K102" s="15"/>
      <c r="L102" s="18">
        <f>IF(AND(ISNUMBER($U102),ISNUMBER($V102),$V102&gt;0),IF(DAY($U102)&gt;DAY(DATE(YEAR($U102),MONTH($U102)+$V102+1,0)),DATE(YEAR($U102),MONTH($U102)+$V102+1,0),DATE(YEAR($U102),MONTH($U102)+$V102,DAY($U102))-1),"")</f>
        <v/>
      </c>
      <c r="M102" s="6">
        <f>IF($A102&amp;$D102&amp;$F102="","",IF($L102="","確認が必要",IF(ISNUMBER($B102),IF($B102&lt;=$L102,"期間内の目安","期限切れの目安"),"受付日を入力")))</f>
        <v/>
      </c>
      <c r="N102" s="12"/>
      <c r="O102" s="19"/>
      <c r="P102" s="12"/>
      <c r="Q102" s="15"/>
      <c r="R102" s="15"/>
      <c r="S102" s="17">
        <f>IF(OR(NOT(ISNUMBER($B102)),$C102="完了"),"",TODAY()-$B102)</f>
        <v/>
      </c>
      <c r="T102" s="12"/>
      <c r="U102" s="18">
        <f>IF(ISNUMBER($K102),$K102,IF(ISNUMBER($J102),$J102,""))</f>
        <v/>
      </c>
      <c r="V102" s="17">
        <f>IF($D102="","",IFERROR(INDEX('製品一覧'!$C$5:$C$54,MATCH($D102,'製品一覧'!$A$5:$A$54,0)),""))</f>
        <v/>
      </c>
    </row>
    <row r="103" spans="1:22">
      <c r="A103" s="11"/>
      <c r="B103" s="15"/>
      <c r="C103" s="12"/>
      <c r="D103" s="11"/>
      <c r="E103" s="16">
        <f>IF($D103="","",IFERROR(INDEX('製品一覧'!$B$5:$B$54,MATCH($D103,'製品一覧'!$A$5:$A$54,0)),"型番が未登録"))</f>
        <v/>
      </c>
      <c r="F103" s="11"/>
      <c r="G103" s="12"/>
      <c r="H103" s="12"/>
      <c r="I103" s="19"/>
      <c r="J103" s="18">
        <f>IF($F103="","",IFERROR(IF(INDEX('製品登録台帳'!$E$5:$E$1004,MATCH($F103,'製品登録台帳'!$D$5:$D$1004,0))=0,"台帳になし",INDEX('製品登録台帳'!$E$5:$E$1004,MATCH($F103,'製品登録台帳'!$D$5:$D$1004,0))),"台帳になし"))</f>
        <v/>
      </c>
      <c r="K103" s="15"/>
      <c r="L103" s="18">
        <f>IF(AND(ISNUMBER($U103),ISNUMBER($V103),$V103&gt;0),IF(DAY($U103)&gt;DAY(DATE(YEAR($U103),MONTH($U103)+$V103+1,0)),DATE(YEAR($U103),MONTH($U103)+$V103+1,0),DATE(YEAR($U103),MONTH($U103)+$V103,DAY($U103))-1),"")</f>
        <v/>
      </c>
      <c r="M103" s="6">
        <f>IF($A103&amp;$D103&amp;$F103="","",IF($L103="","確認が必要",IF(ISNUMBER($B103),IF($B103&lt;=$L103,"期間内の目安","期限切れの目安"),"受付日を入力")))</f>
        <v/>
      </c>
      <c r="N103" s="12"/>
      <c r="O103" s="19"/>
      <c r="P103" s="12"/>
      <c r="Q103" s="15"/>
      <c r="R103" s="15"/>
      <c r="S103" s="17">
        <f>IF(OR(NOT(ISNUMBER($B103)),$C103="完了"),"",TODAY()-$B103)</f>
        <v/>
      </c>
      <c r="T103" s="12"/>
      <c r="U103" s="18">
        <f>IF(ISNUMBER($K103),$K103,IF(ISNUMBER($J103),$J103,""))</f>
        <v/>
      </c>
      <c r="V103" s="17">
        <f>IF($D103="","",IFERROR(INDEX('製品一覧'!$C$5:$C$54,MATCH($D103,'製品一覧'!$A$5:$A$54,0)),""))</f>
        <v/>
      </c>
    </row>
    <row r="104" spans="1:22">
      <c r="A104" s="11"/>
      <c r="B104" s="15"/>
      <c r="C104" s="12"/>
      <c r="D104" s="11"/>
      <c r="E104" s="16">
        <f>IF($D104="","",IFERROR(INDEX('製品一覧'!$B$5:$B$54,MATCH($D104,'製品一覧'!$A$5:$A$54,0)),"型番が未登録"))</f>
        <v/>
      </c>
      <c r="F104" s="11"/>
      <c r="G104" s="12"/>
      <c r="H104" s="12"/>
      <c r="I104" s="19"/>
      <c r="J104" s="18">
        <f>IF($F104="","",IFERROR(IF(INDEX('製品登録台帳'!$E$5:$E$1004,MATCH($F104,'製品登録台帳'!$D$5:$D$1004,0))=0,"台帳になし",INDEX('製品登録台帳'!$E$5:$E$1004,MATCH($F104,'製品登録台帳'!$D$5:$D$1004,0))),"台帳になし"))</f>
        <v/>
      </c>
      <c r="K104" s="15"/>
      <c r="L104" s="18">
        <f>IF(AND(ISNUMBER($U104),ISNUMBER($V104),$V104&gt;0),IF(DAY($U104)&gt;DAY(DATE(YEAR($U104),MONTH($U104)+$V104+1,0)),DATE(YEAR($U104),MONTH($U104)+$V104+1,0),DATE(YEAR($U104),MONTH($U104)+$V104,DAY($U104))-1),"")</f>
        <v/>
      </c>
      <c r="M104" s="6">
        <f>IF($A104&amp;$D104&amp;$F104="","",IF($L104="","確認が必要",IF(ISNUMBER($B104),IF($B104&lt;=$L104,"期間内の目安","期限切れの目安"),"受付日を入力")))</f>
        <v/>
      </c>
      <c r="N104" s="12"/>
      <c r="O104" s="19"/>
      <c r="P104" s="12"/>
      <c r="Q104" s="15"/>
      <c r="R104" s="15"/>
      <c r="S104" s="17">
        <f>IF(OR(NOT(ISNUMBER($B104)),$C104="完了"),"",TODAY()-$B104)</f>
        <v/>
      </c>
      <c r="T104" s="12"/>
      <c r="U104" s="18">
        <f>IF(ISNUMBER($K104),$K104,IF(ISNUMBER($J104),$J104,""))</f>
        <v/>
      </c>
      <c r="V104" s="17">
        <f>IF($D104="","",IFERROR(INDEX('製品一覧'!$C$5:$C$54,MATCH($D104,'製品一覧'!$A$5:$A$54,0)),""))</f>
        <v/>
      </c>
    </row>
    <row r="105" spans="1:22">
      <c r="A105" s="11"/>
      <c r="B105" s="15"/>
      <c r="C105" s="12"/>
      <c r="D105" s="11"/>
      <c r="E105" s="16">
        <f>IF($D105="","",IFERROR(INDEX('製品一覧'!$B$5:$B$54,MATCH($D105,'製品一覧'!$A$5:$A$54,0)),"型番が未登録"))</f>
        <v/>
      </c>
      <c r="F105" s="11"/>
      <c r="G105" s="12"/>
      <c r="H105" s="12"/>
      <c r="I105" s="19"/>
      <c r="J105" s="18">
        <f>IF($F105="","",IFERROR(IF(INDEX('製品登録台帳'!$E$5:$E$1004,MATCH($F105,'製品登録台帳'!$D$5:$D$1004,0))=0,"台帳になし",INDEX('製品登録台帳'!$E$5:$E$1004,MATCH($F105,'製品登録台帳'!$D$5:$D$1004,0))),"台帳になし"))</f>
        <v/>
      </c>
      <c r="K105" s="15"/>
      <c r="L105" s="18">
        <f>IF(AND(ISNUMBER($U105),ISNUMBER($V105),$V105&gt;0),IF(DAY($U105)&gt;DAY(DATE(YEAR($U105),MONTH($U105)+$V105+1,0)),DATE(YEAR($U105),MONTH($U105)+$V105+1,0),DATE(YEAR($U105),MONTH($U105)+$V105,DAY($U105))-1),"")</f>
        <v/>
      </c>
      <c r="M105" s="6">
        <f>IF($A105&amp;$D105&amp;$F105="","",IF($L105="","確認が必要",IF(ISNUMBER($B105),IF($B105&lt;=$L105,"期間内の目安","期限切れの目安"),"受付日を入力")))</f>
        <v/>
      </c>
      <c r="N105" s="12"/>
      <c r="O105" s="19"/>
      <c r="P105" s="12"/>
      <c r="Q105" s="15"/>
      <c r="R105" s="15"/>
      <c r="S105" s="17">
        <f>IF(OR(NOT(ISNUMBER($B105)),$C105="完了"),"",TODAY()-$B105)</f>
        <v/>
      </c>
      <c r="T105" s="12"/>
      <c r="U105" s="18">
        <f>IF(ISNUMBER($K105),$K105,IF(ISNUMBER($J105),$J105,""))</f>
        <v/>
      </c>
      <c r="V105" s="17">
        <f>IF($D105="","",IFERROR(INDEX('製品一覧'!$C$5:$C$54,MATCH($D105,'製品一覧'!$A$5:$A$54,0)),""))</f>
        <v/>
      </c>
    </row>
    <row r="106" spans="1:22">
      <c r="A106" s="11"/>
      <c r="B106" s="15"/>
      <c r="C106" s="12"/>
      <c r="D106" s="11"/>
      <c r="E106" s="16">
        <f>IF($D106="","",IFERROR(INDEX('製品一覧'!$B$5:$B$54,MATCH($D106,'製品一覧'!$A$5:$A$54,0)),"型番が未登録"))</f>
        <v/>
      </c>
      <c r="F106" s="11"/>
      <c r="G106" s="12"/>
      <c r="H106" s="12"/>
      <c r="I106" s="19"/>
      <c r="J106" s="18">
        <f>IF($F106="","",IFERROR(IF(INDEX('製品登録台帳'!$E$5:$E$1004,MATCH($F106,'製品登録台帳'!$D$5:$D$1004,0))=0,"台帳になし",INDEX('製品登録台帳'!$E$5:$E$1004,MATCH($F106,'製品登録台帳'!$D$5:$D$1004,0))),"台帳になし"))</f>
        <v/>
      </c>
      <c r="K106" s="15"/>
      <c r="L106" s="18">
        <f>IF(AND(ISNUMBER($U106),ISNUMBER($V106),$V106&gt;0),IF(DAY($U106)&gt;DAY(DATE(YEAR($U106),MONTH($U106)+$V106+1,0)),DATE(YEAR($U106),MONTH($U106)+$V106+1,0),DATE(YEAR($U106),MONTH($U106)+$V106,DAY($U106))-1),"")</f>
        <v/>
      </c>
      <c r="M106" s="6">
        <f>IF($A106&amp;$D106&amp;$F106="","",IF($L106="","確認が必要",IF(ISNUMBER($B106),IF($B106&lt;=$L106,"期間内の目安","期限切れの目安"),"受付日を入力")))</f>
        <v/>
      </c>
      <c r="N106" s="12"/>
      <c r="O106" s="19"/>
      <c r="P106" s="12"/>
      <c r="Q106" s="15"/>
      <c r="R106" s="15"/>
      <c r="S106" s="17">
        <f>IF(OR(NOT(ISNUMBER($B106)),$C106="完了"),"",TODAY()-$B106)</f>
        <v/>
      </c>
      <c r="T106" s="12"/>
      <c r="U106" s="18">
        <f>IF(ISNUMBER($K106),$K106,IF(ISNUMBER($J106),$J106,""))</f>
        <v/>
      </c>
      <c r="V106" s="17">
        <f>IF($D106="","",IFERROR(INDEX('製品一覧'!$C$5:$C$54,MATCH($D106,'製品一覧'!$A$5:$A$54,0)),""))</f>
        <v/>
      </c>
    </row>
    <row r="107" spans="1:22">
      <c r="A107" s="11"/>
      <c r="B107" s="15"/>
      <c r="C107" s="12"/>
      <c r="D107" s="11"/>
      <c r="E107" s="16">
        <f>IF($D107="","",IFERROR(INDEX('製品一覧'!$B$5:$B$54,MATCH($D107,'製品一覧'!$A$5:$A$54,0)),"型番が未登録"))</f>
        <v/>
      </c>
      <c r="F107" s="11"/>
      <c r="G107" s="12"/>
      <c r="H107" s="12"/>
      <c r="I107" s="19"/>
      <c r="J107" s="18">
        <f>IF($F107="","",IFERROR(IF(INDEX('製品登録台帳'!$E$5:$E$1004,MATCH($F107,'製品登録台帳'!$D$5:$D$1004,0))=0,"台帳になし",INDEX('製品登録台帳'!$E$5:$E$1004,MATCH($F107,'製品登録台帳'!$D$5:$D$1004,0))),"台帳になし"))</f>
        <v/>
      </c>
      <c r="K107" s="15"/>
      <c r="L107" s="18">
        <f>IF(AND(ISNUMBER($U107),ISNUMBER($V107),$V107&gt;0),IF(DAY($U107)&gt;DAY(DATE(YEAR($U107),MONTH($U107)+$V107+1,0)),DATE(YEAR($U107),MONTH($U107)+$V107+1,0),DATE(YEAR($U107),MONTH($U107)+$V107,DAY($U107))-1),"")</f>
        <v/>
      </c>
      <c r="M107" s="6">
        <f>IF($A107&amp;$D107&amp;$F107="","",IF($L107="","確認が必要",IF(ISNUMBER($B107),IF($B107&lt;=$L107,"期間内の目安","期限切れの目安"),"受付日を入力")))</f>
        <v/>
      </c>
      <c r="N107" s="12"/>
      <c r="O107" s="19"/>
      <c r="P107" s="12"/>
      <c r="Q107" s="15"/>
      <c r="R107" s="15"/>
      <c r="S107" s="17">
        <f>IF(OR(NOT(ISNUMBER($B107)),$C107="完了"),"",TODAY()-$B107)</f>
        <v/>
      </c>
      <c r="T107" s="12"/>
      <c r="U107" s="18">
        <f>IF(ISNUMBER($K107),$K107,IF(ISNUMBER($J107),$J107,""))</f>
        <v/>
      </c>
      <c r="V107" s="17">
        <f>IF($D107="","",IFERROR(INDEX('製品一覧'!$C$5:$C$54,MATCH($D107,'製品一覧'!$A$5:$A$54,0)),""))</f>
        <v/>
      </c>
    </row>
    <row r="108" spans="1:22">
      <c r="A108" s="11"/>
      <c r="B108" s="15"/>
      <c r="C108" s="12"/>
      <c r="D108" s="11"/>
      <c r="E108" s="16">
        <f>IF($D108="","",IFERROR(INDEX('製品一覧'!$B$5:$B$54,MATCH($D108,'製品一覧'!$A$5:$A$54,0)),"型番が未登録"))</f>
        <v/>
      </c>
      <c r="F108" s="11"/>
      <c r="G108" s="12"/>
      <c r="H108" s="12"/>
      <c r="I108" s="19"/>
      <c r="J108" s="18">
        <f>IF($F108="","",IFERROR(IF(INDEX('製品登録台帳'!$E$5:$E$1004,MATCH($F108,'製品登録台帳'!$D$5:$D$1004,0))=0,"台帳になし",INDEX('製品登録台帳'!$E$5:$E$1004,MATCH($F108,'製品登録台帳'!$D$5:$D$1004,0))),"台帳になし"))</f>
        <v/>
      </c>
      <c r="K108" s="15"/>
      <c r="L108" s="18">
        <f>IF(AND(ISNUMBER($U108),ISNUMBER($V108),$V108&gt;0),IF(DAY($U108)&gt;DAY(DATE(YEAR($U108),MONTH($U108)+$V108+1,0)),DATE(YEAR($U108),MONTH($U108)+$V108+1,0),DATE(YEAR($U108),MONTH($U108)+$V108,DAY($U108))-1),"")</f>
        <v/>
      </c>
      <c r="M108" s="6">
        <f>IF($A108&amp;$D108&amp;$F108="","",IF($L108="","確認が必要",IF(ISNUMBER($B108),IF($B108&lt;=$L108,"期間内の目安","期限切れの目安"),"受付日を入力")))</f>
        <v/>
      </c>
      <c r="N108" s="12"/>
      <c r="O108" s="19"/>
      <c r="P108" s="12"/>
      <c r="Q108" s="15"/>
      <c r="R108" s="15"/>
      <c r="S108" s="17">
        <f>IF(OR(NOT(ISNUMBER($B108)),$C108="完了"),"",TODAY()-$B108)</f>
        <v/>
      </c>
      <c r="T108" s="12"/>
      <c r="U108" s="18">
        <f>IF(ISNUMBER($K108),$K108,IF(ISNUMBER($J108),$J108,""))</f>
        <v/>
      </c>
      <c r="V108" s="17">
        <f>IF($D108="","",IFERROR(INDEX('製品一覧'!$C$5:$C$54,MATCH($D108,'製品一覧'!$A$5:$A$54,0)),""))</f>
        <v/>
      </c>
    </row>
    <row r="109" spans="1:22">
      <c r="A109" s="11"/>
      <c r="B109" s="15"/>
      <c r="C109" s="12"/>
      <c r="D109" s="11"/>
      <c r="E109" s="16">
        <f>IF($D109="","",IFERROR(INDEX('製品一覧'!$B$5:$B$54,MATCH($D109,'製品一覧'!$A$5:$A$54,0)),"型番が未登録"))</f>
        <v/>
      </c>
      <c r="F109" s="11"/>
      <c r="G109" s="12"/>
      <c r="H109" s="12"/>
      <c r="I109" s="19"/>
      <c r="J109" s="18">
        <f>IF($F109="","",IFERROR(IF(INDEX('製品登録台帳'!$E$5:$E$1004,MATCH($F109,'製品登録台帳'!$D$5:$D$1004,0))=0,"台帳になし",INDEX('製品登録台帳'!$E$5:$E$1004,MATCH($F109,'製品登録台帳'!$D$5:$D$1004,0))),"台帳になし"))</f>
        <v/>
      </c>
      <c r="K109" s="15"/>
      <c r="L109" s="18">
        <f>IF(AND(ISNUMBER($U109),ISNUMBER($V109),$V109&gt;0),IF(DAY($U109)&gt;DAY(DATE(YEAR($U109),MONTH($U109)+$V109+1,0)),DATE(YEAR($U109),MONTH($U109)+$V109+1,0),DATE(YEAR($U109),MONTH($U109)+$V109,DAY($U109))-1),"")</f>
        <v/>
      </c>
      <c r="M109" s="6">
        <f>IF($A109&amp;$D109&amp;$F109="","",IF($L109="","確認が必要",IF(ISNUMBER($B109),IF($B109&lt;=$L109,"期間内の目安","期限切れの目安"),"受付日を入力")))</f>
        <v/>
      </c>
      <c r="N109" s="12"/>
      <c r="O109" s="19"/>
      <c r="P109" s="12"/>
      <c r="Q109" s="15"/>
      <c r="R109" s="15"/>
      <c r="S109" s="17">
        <f>IF(OR(NOT(ISNUMBER($B109)),$C109="完了"),"",TODAY()-$B109)</f>
        <v/>
      </c>
      <c r="T109" s="12"/>
      <c r="U109" s="18">
        <f>IF(ISNUMBER($K109),$K109,IF(ISNUMBER($J109),$J109,""))</f>
        <v/>
      </c>
      <c r="V109" s="17">
        <f>IF($D109="","",IFERROR(INDEX('製品一覧'!$C$5:$C$54,MATCH($D109,'製品一覧'!$A$5:$A$54,0)),""))</f>
        <v/>
      </c>
    </row>
    <row r="110" spans="1:22">
      <c r="A110" s="11"/>
      <c r="B110" s="15"/>
      <c r="C110" s="12"/>
      <c r="D110" s="11"/>
      <c r="E110" s="16">
        <f>IF($D110="","",IFERROR(INDEX('製品一覧'!$B$5:$B$54,MATCH($D110,'製品一覧'!$A$5:$A$54,0)),"型番が未登録"))</f>
        <v/>
      </c>
      <c r="F110" s="11"/>
      <c r="G110" s="12"/>
      <c r="H110" s="12"/>
      <c r="I110" s="19"/>
      <c r="J110" s="18">
        <f>IF($F110="","",IFERROR(IF(INDEX('製品登録台帳'!$E$5:$E$1004,MATCH($F110,'製品登録台帳'!$D$5:$D$1004,0))=0,"台帳になし",INDEX('製品登録台帳'!$E$5:$E$1004,MATCH($F110,'製品登録台帳'!$D$5:$D$1004,0))),"台帳になし"))</f>
        <v/>
      </c>
      <c r="K110" s="15"/>
      <c r="L110" s="18">
        <f>IF(AND(ISNUMBER($U110),ISNUMBER($V110),$V110&gt;0),IF(DAY($U110)&gt;DAY(DATE(YEAR($U110),MONTH($U110)+$V110+1,0)),DATE(YEAR($U110),MONTH($U110)+$V110+1,0),DATE(YEAR($U110),MONTH($U110)+$V110,DAY($U110))-1),"")</f>
        <v/>
      </c>
      <c r="M110" s="6">
        <f>IF($A110&amp;$D110&amp;$F110="","",IF($L110="","確認が必要",IF(ISNUMBER($B110),IF($B110&lt;=$L110,"期間内の目安","期限切れの目安"),"受付日を入力")))</f>
        <v/>
      </c>
      <c r="N110" s="12"/>
      <c r="O110" s="19"/>
      <c r="P110" s="12"/>
      <c r="Q110" s="15"/>
      <c r="R110" s="15"/>
      <c r="S110" s="17">
        <f>IF(OR(NOT(ISNUMBER($B110)),$C110="完了"),"",TODAY()-$B110)</f>
        <v/>
      </c>
      <c r="T110" s="12"/>
      <c r="U110" s="18">
        <f>IF(ISNUMBER($K110),$K110,IF(ISNUMBER($J110),$J110,""))</f>
        <v/>
      </c>
      <c r="V110" s="17">
        <f>IF($D110="","",IFERROR(INDEX('製品一覧'!$C$5:$C$54,MATCH($D110,'製品一覧'!$A$5:$A$54,0)),""))</f>
        <v/>
      </c>
    </row>
    <row r="111" spans="1:22">
      <c r="A111" s="11"/>
      <c r="B111" s="15"/>
      <c r="C111" s="12"/>
      <c r="D111" s="11"/>
      <c r="E111" s="16">
        <f>IF($D111="","",IFERROR(INDEX('製品一覧'!$B$5:$B$54,MATCH($D111,'製品一覧'!$A$5:$A$54,0)),"型番が未登録"))</f>
        <v/>
      </c>
      <c r="F111" s="11"/>
      <c r="G111" s="12"/>
      <c r="H111" s="12"/>
      <c r="I111" s="19"/>
      <c r="J111" s="18">
        <f>IF($F111="","",IFERROR(IF(INDEX('製品登録台帳'!$E$5:$E$1004,MATCH($F111,'製品登録台帳'!$D$5:$D$1004,0))=0,"台帳になし",INDEX('製品登録台帳'!$E$5:$E$1004,MATCH($F111,'製品登録台帳'!$D$5:$D$1004,0))),"台帳になし"))</f>
        <v/>
      </c>
      <c r="K111" s="15"/>
      <c r="L111" s="18">
        <f>IF(AND(ISNUMBER($U111),ISNUMBER($V111),$V111&gt;0),IF(DAY($U111)&gt;DAY(DATE(YEAR($U111),MONTH($U111)+$V111+1,0)),DATE(YEAR($U111),MONTH($U111)+$V111+1,0),DATE(YEAR($U111),MONTH($U111)+$V111,DAY($U111))-1),"")</f>
        <v/>
      </c>
      <c r="M111" s="6">
        <f>IF($A111&amp;$D111&amp;$F111="","",IF($L111="","確認が必要",IF(ISNUMBER($B111),IF($B111&lt;=$L111,"期間内の目安","期限切れの目安"),"受付日を入力")))</f>
        <v/>
      </c>
      <c r="N111" s="12"/>
      <c r="O111" s="19"/>
      <c r="P111" s="12"/>
      <c r="Q111" s="15"/>
      <c r="R111" s="15"/>
      <c r="S111" s="17">
        <f>IF(OR(NOT(ISNUMBER($B111)),$C111="完了"),"",TODAY()-$B111)</f>
        <v/>
      </c>
      <c r="T111" s="12"/>
      <c r="U111" s="18">
        <f>IF(ISNUMBER($K111),$K111,IF(ISNUMBER($J111),$J111,""))</f>
        <v/>
      </c>
      <c r="V111" s="17">
        <f>IF($D111="","",IFERROR(INDEX('製品一覧'!$C$5:$C$54,MATCH($D111,'製品一覧'!$A$5:$A$54,0)),""))</f>
        <v/>
      </c>
    </row>
    <row r="112" spans="1:22">
      <c r="A112" s="11"/>
      <c r="B112" s="15"/>
      <c r="C112" s="12"/>
      <c r="D112" s="11"/>
      <c r="E112" s="16">
        <f>IF($D112="","",IFERROR(INDEX('製品一覧'!$B$5:$B$54,MATCH($D112,'製品一覧'!$A$5:$A$54,0)),"型番が未登録"))</f>
        <v/>
      </c>
      <c r="F112" s="11"/>
      <c r="G112" s="12"/>
      <c r="H112" s="12"/>
      <c r="I112" s="19"/>
      <c r="J112" s="18">
        <f>IF($F112="","",IFERROR(IF(INDEX('製品登録台帳'!$E$5:$E$1004,MATCH($F112,'製品登録台帳'!$D$5:$D$1004,0))=0,"台帳になし",INDEX('製品登録台帳'!$E$5:$E$1004,MATCH($F112,'製品登録台帳'!$D$5:$D$1004,0))),"台帳になし"))</f>
        <v/>
      </c>
      <c r="K112" s="15"/>
      <c r="L112" s="18">
        <f>IF(AND(ISNUMBER($U112),ISNUMBER($V112),$V112&gt;0),IF(DAY($U112)&gt;DAY(DATE(YEAR($U112),MONTH($U112)+$V112+1,0)),DATE(YEAR($U112),MONTH($U112)+$V112+1,0),DATE(YEAR($U112),MONTH($U112)+$V112,DAY($U112))-1),"")</f>
        <v/>
      </c>
      <c r="M112" s="6">
        <f>IF($A112&amp;$D112&amp;$F112="","",IF($L112="","確認が必要",IF(ISNUMBER($B112),IF($B112&lt;=$L112,"期間内の目安","期限切れの目安"),"受付日を入力")))</f>
        <v/>
      </c>
      <c r="N112" s="12"/>
      <c r="O112" s="19"/>
      <c r="P112" s="12"/>
      <c r="Q112" s="15"/>
      <c r="R112" s="15"/>
      <c r="S112" s="17">
        <f>IF(OR(NOT(ISNUMBER($B112)),$C112="完了"),"",TODAY()-$B112)</f>
        <v/>
      </c>
      <c r="T112" s="12"/>
      <c r="U112" s="18">
        <f>IF(ISNUMBER($K112),$K112,IF(ISNUMBER($J112),$J112,""))</f>
        <v/>
      </c>
      <c r="V112" s="17">
        <f>IF($D112="","",IFERROR(INDEX('製品一覧'!$C$5:$C$54,MATCH($D112,'製品一覧'!$A$5:$A$54,0)),""))</f>
        <v/>
      </c>
    </row>
    <row r="113" spans="1:22">
      <c r="A113" s="11"/>
      <c r="B113" s="15"/>
      <c r="C113" s="12"/>
      <c r="D113" s="11"/>
      <c r="E113" s="16">
        <f>IF($D113="","",IFERROR(INDEX('製品一覧'!$B$5:$B$54,MATCH($D113,'製品一覧'!$A$5:$A$54,0)),"型番が未登録"))</f>
        <v/>
      </c>
      <c r="F113" s="11"/>
      <c r="G113" s="12"/>
      <c r="H113" s="12"/>
      <c r="I113" s="19"/>
      <c r="J113" s="18">
        <f>IF($F113="","",IFERROR(IF(INDEX('製品登録台帳'!$E$5:$E$1004,MATCH($F113,'製品登録台帳'!$D$5:$D$1004,0))=0,"台帳になし",INDEX('製品登録台帳'!$E$5:$E$1004,MATCH($F113,'製品登録台帳'!$D$5:$D$1004,0))),"台帳になし"))</f>
        <v/>
      </c>
      <c r="K113" s="15"/>
      <c r="L113" s="18">
        <f>IF(AND(ISNUMBER($U113),ISNUMBER($V113),$V113&gt;0),IF(DAY($U113)&gt;DAY(DATE(YEAR($U113),MONTH($U113)+$V113+1,0)),DATE(YEAR($U113),MONTH($U113)+$V113+1,0),DATE(YEAR($U113),MONTH($U113)+$V113,DAY($U113))-1),"")</f>
        <v/>
      </c>
      <c r="M113" s="6">
        <f>IF($A113&amp;$D113&amp;$F113="","",IF($L113="","確認が必要",IF(ISNUMBER($B113),IF($B113&lt;=$L113,"期間内の目安","期限切れの目安"),"受付日を入力")))</f>
        <v/>
      </c>
      <c r="N113" s="12"/>
      <c r="O113" s="19"/>
      <c r="P113" s="12"/>
      <c r="Q113" s="15"/>
      <c r="R113" s="15"/>
      <c r="S113" s="17">
        <f>IF(OR(NOT(ISNUMBER($B113)),$C113="完了"),"",TODAY()-$B113)</f>
        <v/>
      </c>
      <c r="T113" s="12"/>
      <c r="U113" s="18">
        <f>IF(ISNUMBER($K113),$K113,IF(ISNUMBER($J113),$J113,""))</f>
        <v/>
      </c>
      <c r="V113" s="17">
        <f>IF($D113="","",IFERROR(INDEX('製品一覧'!$C$5:$C$54,MATCH($D113,'製品一覧'!$A$5:$A$54,0)),""))</f>
        <v/>
      </c>
    </row>
    <row r="114" spans="1:22">
      <c r="A114" s="11"/>
      <c r="B114" s="15"/>
      <c r="C114" s="12"/>
      <c r="D114" s="11"/>
      <c r="E114" s="16">
        <f>IF($D114="","",IFERROR(INDEX('製品一覧'!$B$5:$B$54,MATCH($D114,'製品一覧'!$A$5:$A$54,0)),"型番が未登録"))</f>
        <v/>
      </c>
      <c r="F114" s="11"/>
      <c r="G114" s="12"/>
      <c r="H114" s="12"/>
      <c r="I114" s="19"/>
      <c r="J114" s="18">
        <f>IF($F114="","",IFERROR(IF(INDEX('製品登録台帳'!$E$5:$E$1004,MATCH($F114,'製品登録台帳'!$D$5:$D$1004,0))=0,"台帳になし",INDEX('製品登録台帳'!$E$5:$E$1004,MATCH($F114,'製品登録台帳'!$D$5:$D$1004,0))),"台帳になし"))</f>
        <v/>
      </c>
      <c r="K114" s="15"/>
      <c r="L114" s="18">
        <f>IF(AND(ISNUMBER($U114),ISNUMBER($V114),$V114&gt;0),IF(DAY($U114)&gt;DAY(DATE(YEAR($U114),MONTH($U114)+$V114+1,0)),DATE(YEAR($U114),MONTH($U114)+$V114+1,0),DATE(YEAR($U114),MONTH($U114)+$V114,DAY($U114))-1),"")</f>
        <v/>
      </c>
      <c r="M114" s="6">
        <f>IF($A114&amp;$D114&amp;$F114="","",IF($L114="","確認が必要",IF(ISNUMBER($B114),IF($B114&lt;=$L114,"期間内の目安","期限切れの目安"),"受付日を入力")))</f>
        <v/>
      </c>
      <c r="N114" s="12"/>
      <c r="O114" s="19"/>
      <c r="P114" s="12"/>
      <c r="Q114" s="15"/>
      <c r="R114" s="15"/>
      <c r="S114" s="17">
        <f>IF(OR(NOT(ISNUMBER($B114)),$C114="完了"),"",TODAY()-$B114)</f>
        <v/>
      </c>
      <c r="T114" s="12"/>
      <c r="U114" s="18">
        <f>IF(ISNUMBER($K114),$K114,IF(ISNUMBER($J114),$J114,""))</f>
        <v/>
      </c>
      <c r="V114" s="17">
        <f>IF($D114="","",IFERROR(INDEX('製品一覧'!$C$5:$C$54,MATCH($D114,'製品一覧'!$A$5:$A$54,0)),""))</f>
        <v/>
      </c>
    </row>
    <row r="115" spans="1:22">
      <c r="A115" s="11"/>
      <c r="B115" s="15"/>
      <c r="C115" s="12"/>
      <c r="D115" s="11"/>
      <c r="E115" s="16">
        <f>IF($D115="","",IFERROR(INDEX('製品一覧'!$B$5:$B$54,MATCH($D115,'製品一覧'!$A$5:$A$54,0)),"型番が未登録"))</f>
        <v/>
      </c>
      <c r="F115" s="11"/>
      <c r="G115" s="12"/>
      <c r="H115" s="12"/>
      <c r="I115" s="19"/>
      <c r="J115" s="18">
        <f>IF($F115="","",IFERROR(IF(INDEX('製品登録台帳'!$E$5:$E$1004,MATCH($F115,'製品登録台帳'!$D$5:$D$1004,0))=0,"台帳になし",INDEX('製品登録台帳'!$E$5:$E$1004,MATCH($F115,'製品登録台帳'!$D$5:$D$1004,0))),"台帳になし"))</f>
        <v/>
      </c>
      <c r="K115" s="15"/>
      <c r="L115" s="18">
        <f>IF(AND(ISNUMBER($U115),ISNUMBER($V115),$V115&gt;0),IF(DAY($U115)&gt;DAY(DATE(YEAR($U115),MONTH($U115)+$V115+1,0)),DATE(YEAR($U115),MONTH($U115)+$V115+1,0),DATE(YEAR($U115),MONTH($U115)+$V115,DAY($U115))-1),"")</f>
        <v/>
      </c>
      <c r="M115" s="6">
        <f>IF($A115&amp;$D115&amp;$F115="","",IF($L115="","確認が必要",IF(ISNUMBER($B115),IF($B115&lt;=$L115,"期間内の目安","期限切れの目安"),"受付日を入力")))</f>
        <v/>
      </c>
      <c r="N115" s="12"/>
      <c r="O115" s="19"/>
      <c r="P115" s="12"/>
      <c r="Q115" s="15"/>
      <c r="R115" s="15"/>
      <c r="S115" s="17">
        <f>IF(OR(NOT(ISNUMBER($B115)),$C115="完了"),"",TODAY()-$B115)</f>
        <v/>
      </c>
      <c r="T115" s="12"/>
      <c r="U115" s="18">
        <f>IF(ISNUMBER($K115),$K115,IF(ISNUMBER($J115),$J115,""))</f>
        <v/>
      </c>
      <c r="V115" s="17">
        <f>IF($D115="","",IFERROR(INDEX('製品一覧'!$C$5:$C$54,MATCH($D115,'製品一覧'!$A$5:$A$54,0)),""))</f>
        <v/>
      </c>
    </row>
    <row r="116" spans="1:22">
      <c r="A116" s="11"/>
      <c r="B116" s="15"/>
      <c r="C116" s="12"/>
      <c r="D116" s="11"/>
      <c r="E116" s="16">
        <f>IF($D116="","",IFERROR(INDEX('製品一覧'!$B$5:$B$54,MATCH($D116,'製品一覧'!$A$5:$A$54,0)),"型番が未登録"))</f>
        <v/>
      </c>
      <c r="F116" s="11"/>
      <c r="G116" s="12"/>
      <c r="H116" s="12"/>
      <c r="I116" s="19"/>
      <c r="J116" s="18">
        <f>IF($F116="","",IFERROR(IF(INDEX('製品登録台帳'!$E$5:$E$1004,MATCH($F116,'製品登録台帳'!$D$5:$D$1004,0))=0,"台帳になし",INDEX('製品登録台帳'!$E$5:$E$1004,MATCH($F116,'製品登録台帳'!$D$5:$D$1004,0))),"台帳になし"))</f>
        <v/>
      </c>
      <c r="K116" s="15"/>
      <c r="L116" s="18">
        <f>IF(AND(ISNUMBER($U116),ISNUMBER($V116),$V116&gt;0),IF(DAY($U116)&gt;DAY(DATE(YEAR($U116),MONTH($U116)+$V116+1,0)),DATE(YEAR($U116),MONTH($U116)+$V116+1,0),DATE(YEAR($U116),MONTH($U116)+$V116,DAY($U116))-1),"")</f>
        <v/>
      </c>
      <c r="M116" s="6">
        <f>IF($A116&amp;$D116&amp;$F116="","",IF($L116="","確認が必要",IF(ISNUMBER($B116),IF($B116&lt;=$L116,"期間内の目安","期限切れの目安"),"受付日を入力")))</f>
        <v/>
      </c>
      <c r="N116" s="12"/>
      <c r="O116" s="19"/>
      <c r="P116" s="12"/>
      <c r="Q116" s="15"/>
      <c r="R116" s="15"/>
      <c r="S116" s="17">
        <f>IF(OR(NOT(ISNUMBER($B116)),$C116="完了"),"",TODAY()-$B116)</f>
        <v/>
      </c>
      <c r="T116" s="12"/>
      <c r="U116" s="18">
        <f>IF(ISNUMBER($K116),$K116,IF(ISNUMBER($J116),$J116,""))</f>
        <v/>
      </c>
      <c r="V116" s="17">
        <f>IF($D116="","",IFERROR(INDEX('製品一覧'!$C$5:$C$54,MATCH($D116,'製品一覧'!$A$5:$A$54,0)),""))</f>
        <v/>
      </c>
    </row>
    <row r="117" spans="1:22">
      <c r="A117" s="11"/>
      <c r="B117" s="15"/>
      <c r="C117" s="12"/>
      <c r="D117" s="11"/>
      <c r="E117" s="16">
        <f>IF($D117="","",IFERROR(INDEX('製品一覧'!$B$5:$B$54,MATCH($D117,'製品一覧'!$A$5:$A$54,0)),"型番が未登録"))</f>
        <v/>
      </c>
      <c r="F117" s="11"/>
      <c r="G117" s="12"/>
      <c r="H117" s="12"/>
      <c r="I117" s="19"/>
      <c r="J117" s="18">
        <f>IF($F117="","",IFERROR(IF(INDEX('製品登録台帳'!$E$5:$E$1004,MATCH($F117,'製品登録台帳'!$D$5:$D$1004,0))=0,"台帳になし",INDEX('製品登録台帳'!$E$5:$E$1004,MATCH($F117,'製品登録台帳'!$D$5:$D$1004,0))),"台帳になし"))</f>
        <v/>
      </c>
      <c r="K117" s="15"/>
      <c r="L117" s="18">
        <f>IF(AND(ISNUMBER($U117),ISNUMBER($V117),$V117&gt;0),IF(DAY($U117)&gt;DAY(DATE(YEAR($U117),MONTH($U117)+$V117+1,0)),DATE(YEAR($U117),MONTH($U117)+$V117+1,0),DATE(YEAR($U117),MONTH($U117)+$V117,DAY($U117))-1),"")</f>
        <v/>
      </c>
      <c r="M117" s="6">
        <f>IF($A117&amp;$D117&amp;$F117="","",IF($L117="","確認が必要",IF(ISNUMBER($B117),IF($B117&lt;=$L117,"期間内の目安","期限切れの目安"),"受付日を入力")))</f>
        <v/>
      </c>
      <c r="N117" s="12"/>
      <c r="O117" s="19"/>
      <c r="P117" s="12"/>
      <c r="Q117" s="15"/>
      <c r="R117" s="15"/>
      <c r="S117" s="17">
        <f>IF(OR(NOT(ISNUMBER($B117)),$C117="完了"),"",TODAY()-$B117)</f>
        <v/>
      </c>
      <c r="T117" s="12"/>
      <c r="U117" s="18">
        <f>IF(ISNUMBER($K117),$K117,IF(ISNUMBER($J117),$J117,""))</f>
        <v/>
      </c>
      <c r="V117" s="17">
        <f>IF($D117="","",IFERROR(INDEX('製品一覧'!$C$5:$C$54,MATCH($D117,'製品一覧'!$A$5:$A$54,0)),""))</f>
        <v/>
      </c>
    </row>
    <row r="118" spans="1:22">
      <c r="A118" s="11"/>
      <c r="B118" s="15"/>
      <c r="C118" s="12"/>
      <c r="D118" s="11"/>
      <c r="E118" s="16">
        <f>IF($D118="","",IFERROR(INDEX('製品一覧'!$B$5:$B$54,MATCH($D118,'製品一覧'!$A$5:$A$54,0)),"型番が未登録"))</f>
        <v/>
      </c>
      <c r="F118" s="11"/>
      <c r="G118" s="12"/>
      <c r="H118" s="12"/>
      <c r="I118" s="19"/>
      <c r="J118" s="18">
        <f>IF($F118="","",IFERROR(IF(INDEX('製品登録台帳'!$E$5:$E$1004,MATCH($F118,'製品登録台帳'!$D$5:$D$1004,0))=0,"台帳になし",INDEX('製品登録台帳'!$E$5:$E$1004,MATCH($F118,'製品登録台帳'!$D$5:$D$1004,0))),"台帳になし"))</f>
        <v/>
      </c>
      <c r="K118" s="15"/>
      <c r="L118" s="18">
        <f>IF(AND(ISNUMBER($U118),ISNUMBER($V118),$V118&gt;0),IF(DAY($U118)&gt;DAY(DATE(YEAR($U118),MONTH($U118)+$V118+1,0)),DATE(YEAR($U118),MONTH($U118)+$V118+1,0),DATE(YEAR($U118),MONTH($U118)+$V118,DAY($U118))-1),"")</f>
        <v/>
      </c>
      <c r="M118" s="6">
        <f>IF($A118&amp;$D118&amp;$F118="","",IF($L118="","確認が必要",IF(ISNUMBER($B118),IF($B118&lt;=$L118,"期間内の目安","期限切れの目安"),"受付日を入力")))</f>
        <v/>
      </c>
      <c r="N118" s="12"/>
      <c r="O118" s="19"/>
      <c r="P118" s="12"/>
      <c r="Q118" s="15"/>
      <c r="R118" s="15"/>
      <c r="S118" s="17">
        <f>IF(OR(NOT(ISNUMBER($B118)),$C118="完了"),"",TODAY()-$B118)</f>
        <v/>
      </c>
      <c r="T118" s="12"/>
      <c r="U118" s="18">
        <f>IF(ISNUMBER($K118),$K118,IF(ISNUMBER($J118),$J118,""))</f>
        <v/>
      </c>
      <c r="V118" s="17">
        <f>IF($D118="","",IFERROR(INDEX('製品一覧'!$C$5:$C$54,MATCH($D118,'製品一覧'!$A$5:$A$54,0)),""))</f>
        <v/>
      </c>
    </row>
    <row r="119" spans="1:22">
      <c r="A119" s="11"/>
      <c r="B119" s="15"/>
      <c r="C119" s="12"/>
      <c r="D119" s="11"/>
      <c r="E119" s="16">
        <f>IF($D119="","",IFERROR(INDEX('製品一覧'!$B$5:$B$54,MATCH($D119,'製品一覧'!$A$5:$A$54,0)),"型番が未登録"))</f>
        <v/>
      </c>
      <c r="F119" s="11"/>
      <c r="G119" s="12"/>
      <c r="H119" s="12"/>
      <c r="I119" s="19"/>
      <c r="J119" s="18">
        <f>IF($F119="","",IFERROR(IF(INDEX('製品登録台帳'!$E$5:$E$1004,MATCH($F119,'製品登録台帳'!$D$5:$D$1004,0))=0,"台帳になし",INDEX('製品登録台帳'!$E$5:$E$1004,MATCH($F119,'製品登録台帳'!$D$5:$D$1004,0))),"台帳になし"))</f>
        <v/>
      </c>
      <c r="K119" s="15"/>
      <c r="L119" s="18">
        <f>IF(AND(ISNUMBER($U119),ISNUMBER($V119),$V119&gt;0),IF(DAY($U119)&gt;DAY(DATE(YEAR($U119),MONTH($U119)+$V119+1,0)),DATE(YEAR($U119),MONTH($U119)+$V119+1,0),DATE(YEAR($U119),MONTH($U119)+$V119,DAY($U119))-1),"")</f>
        <v/>
      </c>
      <c r="M119" s="6">
        <f>IF($A119&amp;$D119&amp;$F119="","",IF($L119="","確認が必要",IF(ISNUMBER($B119),IF($B119&lt;=$L119,"期間内の目安","期限切れの目安"),"受付日を入力")))</f>
        <v/>
      </c>
      <c r="N119" s="12"/>
      <c r="O119" s="19"/>
      <c r="P119" s="12"/>
      <c r="Q119" s="15"/>
      <c r="R119" s="15"/>
      <c r="S119" s="17">
        <f>IF(OR(NOT(ISNUMBER($B119)),$C119="完了"),"",TODAY()-$B119)</f>
        <v/>
      </c>
      <c r="T119" s="12"/>
      <c r="U119" s="18">
        <f>IF(ISNUMBER($K119),$K119,IF(ISNUMBER($J119),$J119,""))</f>
        <v/>
      </c>
      <c r="V119" s="17">
        <f>IF($D119="","",IFERROR(INDEX('製品一覧'!$C$5:$C$54,MATCH($D119,'製品一覧'!$A$5:$A$54,0)),""))</f>
        <v/>
      </c>
    </row>
    <row r="120" spans="1:22">
      <c r="A120" s="11"/>
      <c r="B120" s="15"/>
      <c r="C120" s="12"/>
      <c r="D120" s="11"/>
      <c r="E120" s="16">
        <f>IF($D120="","",IFERROR(INDEX('製品一覧'!$B$5:$B$54,MATCH($D120,'製品一覧'!$A$5:$A$54,0)),"型番が未登録"))</f>
        <v/>
      </c>
      <c r="F120" s="11"/>
      <c r="G120" s="12"/>
      <c r="H120" s="12"/>
      <c r="I120" s="19"/>
      <c r="J120" s="18">
        <f>IF($F120="","",IFERROR(IF(INDEX('製品登録台帳'!$E$5:$E$1004,MATCH($F120,'製品登録台帳'!$D$5:$D$1004,0))=0,"台帳になし",INDEX('製品登録台帳'!$E$5:$E$1004,MATCH($F120,'製品登録台帳'!$D$5:$D$1004,0))),"台帳になし"))</f>
        <v/>
      </c>
      <c r="K120" s="15"/>
      <c r="L120" s="18">
        <f>IF(AND(ISNUMBER($U120),ISNUMBER($V120),$V120&gt;0),IF(DAY($U120)&gt;DAY(DATE(YEAR($U120),MONTH($U120)+$V120+1,0)),DATE(YEAR($U120),MONTH($U120)+$V120+1,0),DATE(YEAR($U120),MONTH($U120)+$V120,DAY($U120))-1),"")</f>
        <v/>
      </c>
      <c r="M120" s="6">
        <f>IF($A120&amp;$D120&amp;$F120="","",IF($L120="","確認が必要",IF(ISNUMBER($B120),IF($B120&lt;=$L120,"期間内の目安","期限切れの目安"),"受付日を入力")))</f>
        <v/>
      </c>
      <c r="N120" s="12"/>
      <c r="O120" s="19"/>
      <c r="P120" s="12"/>
      <c r="Q120" s="15"/>
      <c r="R120" s="15"/>
      <c r="S120" s="17">
        <f>IF(OR(NOT(ISNUMBER($B120)),$C120="完了"),"",TODAY()-$B120)</f>
        <v/>
      </c>
      <c r="T120" s="12"/>
      <c r="U120" s="18">
        <f>IF(ISNUMBER($K120),$K120,IF(ISNUMBER($J120),$J120,""))</f>
        <v/>
      </c>
      <c r="V120" s="17">
        <f>IF($D120="","",IFERROR(INDEX('製品一覧'!$C$5:$C$54,MATCH($D120,'製品一覧'!$A$5:$A$54,0)),""))</f>
        <v/>
      </c>
    </row>
    <row r="121" spans="1:22">
      <c r="A121" s="11"/>
      <c r="B121" s="15"/>
      <c r="C121" s="12"/>
      <c r="D121" s="11"/>
      <c r="E121" s="16">
        <f>IF($D121="","",IFERROR(INDEX('製品一覧'!$B$5:$B$54,MATCH($D121,'製品一覧'!$A$5:$A$54,0)),"型番が未登録"))</f>
        <v/>
      </c>
      <c r="F121" s="11"/>
      <c r="G121" s="12"/>
      <c r="H121" s="12"/>
      <c r="I121" s="19"/>
      <c r="J121" s="18">
        <f>IF($F121="","",IFERROR(IF(INDEX('製品登録台帳'!$E$5:$E$1004,MATCH($F121,'製品登録台帳'!$D$5:$D$1004,0))=0,"台帳になし",INDEX('製品登録台帳'!$E$5:$E$1004,MATCH($F121,'製品登録台帳'!$D$5:$D$1004,0))),"台帳になし"))</f>
        <v/>
      </c>
      <c r="K121" s="15"/>
      <c r="L121" s="18">
        <f>IF(AND(ISNUMBER($U121),ISNUMBER($V121),$V121&gt;0),IF(DAY($U121)&gt;DAY(DATE(YEAR($U121),MONTH($U121)+$V121+1,0)),DATE(YEAR($U121),MONTH($U121)+$V121+1,0),DATE(YEAR($U121),MONTH($U121)+$V121,DAY($U121))-1),"")</f>
        <v/>
      </c>
      <c r="M121" s="6">
        <f>IF($A121&amp;$D121&amp;$F121="","",IF($L121="","確認が必要",IF(ISNUMBER($B121),IF($B121&lt;=$L121,"期間内の目安","期限切れの目安"),"受付日を入力")))</f>
        <v/>
      </c>
      <c r="N121" s="12"/>
      <c r="O121" s="19"/>
      <c r="P121" s="12"/>
      <c r="Q121" s="15"/>
      <c r="R121" s="15"/>
      <c r="S121" s="17">
        <f>IF(OR(NOT(ISNUMBER($B121)),$C121="完了"),"",TODAY()-$B121)</f>
        <v/>
      </c>
      <c r="T121" s="12"/>
      <c r="U121" s="18">
        <f>IF(ISNUMBER($K121),$K121,IF(ISNUMBER($J121),$J121,""))</f>
        <v/>
      </c>
      <c r="V121" s="17">
        <f>IF($D121="","",IFERROR(INDEX('製品一覧'!$C$5:$C$54,MATCH($D121,'製品一覧'!$A$5:$A$54,0)),""))</f>
        <v/>
      </c>
    </row>
    <row r="122" spans="1:22">
      <c r="A122" s="11"/>
      <c r="B122" s="15"/>
      <c r="C122" s="12"/>
      <c r="D122" s="11"/>
      <c r="E122" s="16">
        <f>IF($D122="","",IFERROR(INDEX('製品一覧'!$B$5:$B$54,MATCH($D122,'製品一覧'!$A$5:$A$54,0)),"型番が未登録"))</f>
        <v/>
      </c>
      <c r="F122" s="11"/>
      <c r="G122" s="12"/>
      <c r="H122" s="12"/>
      <c r="I122" s="19"/>
      <c r="J122" s="18">
        <f>IF($F122="","",IFERROR(IF(INDEX('製品登録台帳'!$E$5:$E$1004,MATCH($F122,'製品登録台帳'!$D$5:$D$1004,0))=0,"台帳になし",INDEX('製品登録台帳'!$E$5:$E$1004,MATCH($F122,'製品登録台帳'!$D$5:$D$1004,0))),"台帳になし"))</f>
        <v/>
      </c>
      <c r="K122" s="15"/>
      <c r="L122" s="18">
        <f>IF(AND(ISNUMBER($U122),ISNUMBER($V122),$V122&gt;0),IF(DAY($U122)&gt;DAY(DATE(YEAR($U122),MONTH($U122)+$V122+1,0)),DATE(YEAR($U122),MONTH($U122)+$V122+1,0),DATE(YEAR($U122),MONTH($U122)+$V122,DAY($U122))-1),"")</f>
        <v/>
      </c>
      <c r="M122" s="6">
        <f>IF($A122&amp;$D122&amp;$F122="","",IF($L122="","確認が必要",IF(ISNUMBER($B122),IF($B122&lt;=$L122,"期間内の目安","期限切れの目安"),"受付日を入力")))</f>
        <v/>
      </c>
      <c r="N122" s="12"/>
      <c r="O122" s="19"/>
      <c r="P122" s="12"/>
      <c r="Q122" s="15"/>
      <c r="R122" s="15"/>
      <c r="S122" s="17">
        <f>IF(OR(NOT(ISNUMBER($B122)),$C122="完了"),"",TODAY()-$B122)</f>
        <v/>
      </c>
      <c r="T122" s="12"/>
      <c r="U122" s="18">
        <f>IF(ISNUMBER($K122),$K122,IF(ISNUMBER($J122),$J122,""))</f>
        <v/>
      </c>
      <c r="V122" s="17">
        <f>IF($D122="","",IFERROR(INDEX('製品一覧'!$C$5:$C$54,MATCH($D122,'製品一覧'!$A$5:$A$54,0)),""))</f>
        <v/>
      </c>
    </row>
    <row r="123" spans="1:22">
      <c r="A123" s="11"/>
      <c r="B123" s="15"/>
      <c r="C123" s="12"/>
      <c r="D123" s="11"/>
      <c r="E123" s="16">
        <f>IF($D123="","",IFERROR(INDEX('製品一覧'!$B$5:$B$54,MATCH($D123,'製品一覧'!$A$5:$A$54,0)),"型番が未登録"))</f>
        <v/>
      </c>
      <c r="F123" s="11"/>
      <c r="G123" s="12"/>
      <c r="H123" s="12"/>
      <c r="I123" s="19"/>
      <c r="J123" s="18">
        <f>IF($F123="","",IFERROR(IF(INDEX('製品登録台帳'!$E$5:$E$1004,MATCH($F123,'製品登録台帳'!$D$5:$D$1004,0))=0,"台帳になし",INDEX('製品登録台帳'!$E$5:$E$1004,MATCH($F123,'製品登録台帳'!$D$5:$D$1004,0))),"台帳になし"))</f>
        <v/>
      </c>
      <c r="K123" s="15"/>
      <c r="L123" s="18">
        <f>IF(AND(ISNUMBER($U123),ISNUMBER($V123),$V123&gt;0),IF(DAY($U123)&gt;DAY(DATE(YEAR($U123),MONTH($U123)+$V123+1,0)),DATE(YEAR($U123),MONTH($U123)+$V123+1,0),DATE(YEAR($U123),MONTH($U123)+$V123,DAY($U123))-1),"")</f>
        <v/>
      </c>
      <c r="M123" s="6">
        <f>IF($A123&amp;$D123&amp;$F123="","",IF($L123="","確認が必要",IF(ISNUMBER($B123),IF($B123&lt;=$L123,"期間内の目安","期限切れの目安"),"受付日を入力")))</f>
        <v/>
      </c>
      <c r="N123" s="12"/>
      <c r="O123" s="19"/>
      <c r="P123" s="12"/>
      <c r="Q123" s="15"/>
      <c r="R123" s="15"/>
      <c r="S123" s="17">
        <f>IF(OR(NOT(ISNUMBER($B123)),$C123="完了"),"",TODAY()-$B123)</f>
        <v/>
      </c>
      <c r="T123" s="12"/>
      <c r="U123" s="18">
        <f>IF(ISNUMBER($K123),$K123,IF(ISNUMBER($J123),$J123,""))</f>
        <v/>
      </c>
      <c r="V123" s="17">
        <f>IF($D123="","",IFERROR(INDEX('製品一覧'!$C$5:$C$54,MATCH($D123,'製品一覧'!$A$5:$A$54,0)),""))</f>
        <v/>
      </c>
    </row>
    <row r="124" spans="1:22">
      <c r="A124" s="11"/>
      <c r="B124" s="15"/>
      <c r="C124" s="12"/>
      <c r="D124" s="11"/>
      <c r="E124" s="16">
        <f>IF($D124="","",IFERROR(INDEX('製品一覧'!$B$5:$B$54,MATCH($D124,'製品一覧'!$A$5:$A$54,0)),"型番が未登録"))</f>
        <v/>
      </c>
      <c r="F124" s="11"/>
      <c r="G124" s="12"/>
      <c r="H124" s="12"/>
      <c r="I124" s="19"/>
      <c r="J124" s="18">
        <f>IF($F124="","",IFERROR(IF(INDEX('製品登録台帳'!$E$5:$E$1004,MATCH($F124,'製品登録台帳'!$D$5:$D$1004,0))=0,"台帳になし",INDEX('製品登録台帳'!$E$5:$E$1004,MATCH($F124,'製品登録台帳'!$D$5:$D$1004,0))),"台帳になし"))</f>
        <v/>
      </c>
      <c r="K124" s="15"/>
      <c r="L124" s="18">
        <f>IF(AND(ISNUMBER($U124),ISNUMBER($V124),$V124&gt;0),IF(DAY($U124)&gt;DAY(DATE(YEAR($U124),MONTH($U124)+$V124+1,0)),DATE(YEAR($U124),MONTH($U124)+$V124+1,0),DATE(YEAR($U124),MONTH($U124)+$V124,DAY($U124))-1),"")</f>
        <v/>
      </c>
      <c r="M124" s="6">
        <f>IF($A124&amp;$D124&amp;$F124="","",IF($L124="","確認が必要",IF(ISNUMBER($B124),IF($B124&lt;=$L124,"期間内の目安","期限切れの目安"),"受付日を入力")))</f>
        <v/>
      </c>
      <c r="N124" s="12"/>
      <c r="O124" s="19"/>
      <c r="P124" s="12"/>
      <c r="Q124" s="15"/>
      <c r="R124" s="15"/>
      <c r="S124" s="17">
        <f>IF(OR(NOT(ISNUMBER($B124)),$C124="完了"),"",TODAY()-$B124)</f>
        <v/>
      </c>
      <c r="T124" s="12"/>
      <c r="U124" s="18">
        <f>IF(ISNUMBER($K124),$K124,IF(ISNUMBER($J124),$J124,""))</f>
        <v/>
      </c>
      <c r="V124" s="17">
        <f>IF($D124="","",IFERROR(INDEX('製品一覧'!$C$5:$C$54,MATCH($D124,'製品一覧'!$A$5:$A$54,0)),""))</f>
        <v/>
      </c>
    </row>
    <row r="125" spans="1:22">
      <c r="A125" s="11"/>
      <c r="B125" s="15"/>
      <c r="C125" s="12"/>
      <c r="D125" s="11"/>
      <c r="E125" s="16">
        <f>IF($D125="","",IFERROR(INDEX('製品一覧'!$B$5:$B$54,MATCH($D125,'製品一覧'!$A$5:$A$54,0)),"型番が未登録"))</f>
        <v/>
      </c>
      <c r="F125" s="11"/>
      <c r="G125" s="12"/>
      <c r="H125" s="12"/>
      <c r="I125" s="19"/>
      <c r="J125" s="18">
        <f>IF($F125="","",IFERROR(IF(INDEX('製品登録台帳'!$E$5:$E$1004,MATCH($F125,'製品登録台帳'!$D$5:$D$1004,0))=0,"台帳になし",INDEX('製品登録台帳'!$E$5:$E$1004,MATCH($F125,'製品登録台帳'!$D$5:$D$1004,0))),"台帳になし"))</f>
        <v/>
      </c>
      <c r="K125" s="15"/>
      <c r="L125" s="18">
        <f>IF(AND(ISNUMBER($U125),ISNUMBER($V125),$V125&gt;0),IF(DAY($U125)&gt;DAY(DATE(YEAR($U125),MONTH($U125)+$V125+1,0)),DATE(YEAR($U125),MONTH($U125)+$V125+1,0),DATE(YEAR($U125),MONTH($U125)+$V125,DAY($U125))-1),"")</f>
        <v/>
      </c>
      <c r="M125" s="6">
        <f>IF($A125&amp;$D125&amp;$F125="","",IF($L125="","確認が必要",IF(ISNUMBER($B125),IF($B125&lt;=$L125,"期間内の目安","期限切れの目安"),"受付日を入力")))</f>
        <v/>
      </c>
      <c r="N125" s="12"/>
      <c r="O125" s="19"/>
      <c r="P125" s="12"/>
      <c r="Q125" s="15"/>
      <c r="R125" s="15"/>
      <c r="S125" s="17">
        <f>IF(OR(NOT(ISNUMBER($B125)),$C125="完了"),"",TODAY()-$B125)</f>
        <v/>
      </c>
      <c r="T125" s="12"/>
      <c r="U125" s="18">
        <f>IF(ISNUMBER($K125),$K125,IF(ISNUMBER($J125),$J125,""))</f>
        <v/>
      </c>
      <c r="V125" s="17">
        <f>IF($D125="","",IFERROR(INDEX('製品一覧'!$C$5:$C$54,MATCH($D125,'製品一覧'!$A$5:$A$54,0)),""))</f>
        <v/>
      </c>
    </row>
    <row r="126" spans="1:22">
      <c r="A126" s="11"/>
      <c r="B126" s="15"/>
      <c r="C126" s="12"/>
      <c r="D126" s="11"/>
      <c r="E126" s="16">
        <f>IF($D126="","",IFERROR(INDEX('製品一覧'!$B$5:$B$54,MATCH($D126,'製品一覧'!$A$5:$A$54,0)),"型番が未登録"))</f>
        <v/>
      </c>
      <c r="F126" s="11"/>
      <c r="G126" s="12"/>
      <c r="H126" s="12"/>
      <c r="I126" s="19"/>
      <c r="J126" s="18">
        <f>IF($F126="","",IFERROR(IF(INDEX('製品登録台帳'!$E$5:$E$1004,MATCH($F126,'製品登録台帳'!$D$5:$D$1004,0))=0,"台帳になし",INDEX('製品登録台帳'!$E$5:$E$1004,MATCH($F126,'製品登録台帳'!$D$5:$D$1004,0))),"台帳になし"))</f>
        <v/>
      </c>
      <c r="K126" s="15"/>
      <c r="L126" s="18">
        <f>IF(AND(ISNUMBER($U126),ISNUMBER($V126),$V126&gt;0),IF(DAY($U126)&gt;DAY(DATE(YEAR($U126),MONTH($U126)+$V126+1,0)),DATE(YEAR($U126),MONTH($U126)+$V126+1,0),DATE(YEAR($U126),MONTH($U126)+$V126,DAY($U126))-1),"")</f>
        <v/>
      </c>
      <c r="M126" s="6">
        <f>IF($A126&amp;$D126&amp;$F126="","",IF($L126="","確認が必要",IF(ISNUMBER($B126),IF($B126&lt;=$L126,"期間内の目安","期限切れの目安"),"受付日を入力")))</f>
        <v/>
      </c>
      <c r="N126" s="12"/>
      <c r="O126" s="19"/>
      <c r="P126" s="12"/>
      <c r="Q126" s="15"/>
      <c r="R126" s="15"/>
      <c r="S126" s="17">
        <f>IF(OR(NOT(ISNUMBER($B126)),$C126="完了"),"",TODAY()-$B126)</f>
        <v/>
      </c>
      <c r="T126" s="12"/>
      <c r="U126" s="18">
        <f>IF(ISNUMBER($K126),$K126,IF(ISNUMBER($J126),$J126,""))</f>
        <v/>
      </c>
      <c r="V126" s="17">
        <f>IF($D126="","",IFERROR(INDEX('製品一覧'!$C$5:$C$54,MATCH($D126,'製品一覧'!$A$5:$A$54,0)),""))</f>
        <v/>
      </c>
    </row>
    <row r="127" spans="1:22">
      <c r="A127" s="11"/>
      <c r="B127" s="15"/>
      <c r="C127" s="12"/>
      <c r="D127" s="11"/>
      <c r="E127" s="16">
        <f>IF($D127="","",IFERROR(INDEX('製品一覧'!$B$5:$B$54,MATCH($D127,'製品一覧'!$A$5:$A$54,0)),"型番が未登録"))</f>
        <v/>
      </c>
      <c r="F127" s="11"/>
      <c r="G127" s="12"/>
      <c r="H127" s="12"/>
      <c r="I127" s="19"/>
      <c r="J127" s="18">
        <f>IF($F127="","",IFERROR(IF(INDEX('製品登録台帳'!$E$5:$E$1004,MATCH($F127,'製品登録台帳'!$D$5:$D$1004,0))=0,"台帳になし",INDEX('製品登録台帳'!$E$5:$E$1004,MATCH($F127,'製品登録台帳'!$D$5:$D$1004,0))),"台帳になし"))</f>
        <v/>
      </c>
      <c r="K127" s="15"/>
      <c r="L127" s="18">
        <f>IF(AND(ISNUMBER($U127),ISNUMBER($V127),$V127&gt;0),IF(DAY($U127)&gt;DAY(DATE(YEAR($U127),MONTH($U127)+$V127+1,0)),DATE(YEAR($U127),MONTH($U127)+$V127+1,0),DATE(YEAR($U127),MONTH($U127)+$V127,DAY($U127))-1),"")</f>
        <v/>
      </c>
      <c r="M127" s="6">
        <f>IF($A127&amp;$D127&amp;$F127="","",IF($L127="","確認が必要",IF(ISNUMBER($B127),IF($B127&lt;=$L127,"期間内の目安","期限切れの目安"),"受付日を入力")))</f>
        <v/>
      </c>
      <c r="N127" s="12"/>
      <c r="O127" s="19"/>
      <c r="P127" s="12"/>
      <c r="Q127" s="15"/>
      <c r="R127" s="15"/>
      <c r="S127" s="17">
        <f>IF(OR(NOT(ISNUMBER($B127)),$C127="完了"),"",TODAY()-$B127)</f>
        <v/>
      </c>
      <c r="T127" s="12"/>
      <c r="U127" s="18">
        <f>IF(ISNUMBER($K127),$K127,IF(ISNUMBER($J127),$J127,""))</f>
        <v/>
      </c>
      <c r="V127" s="17">
        <f>IF($D127="","",IFERROR(INDEX('製品一覧'!$C$5:$C$54,MATCH($D127,'製品一覧'!$A$5:$A$54,0)),""))</f>
        <v/>
      </c>
    </row>
    <row r="128" spans="1:22">
      <c r="A128" s="11"/>
      <c r="B128" s="15"/>
      <c r="C128" s="12"/>
      <c r="D128" s="11"/>
      <c r="E128" s="16">
        <f>IF($D128="","",IFERROR(INDEX('製品一覧'!$B$5:$B$54,MATCH($D128,'製品一覧'!$A$5:$A$54,0)),"型番が未登録"))</f>
        <v/>
      </c>
      <c r="F128" s="11"/>
      <c r="G128" s="12"/>
      <c r="H128" s="12"/>
      <c r="I128" s="19"/>
      <c r="J128" s="18">
        <f>IF($F128="","",IFERROR(IF(INDEX('製品登録台帳'!$E$5:$E$1004,MATCH($F128,'製品登録台帳'!$D$5:$D$1004,0))=0,"台帳になし",INDEX('製品登録台帳'!$E$5:$E$1004,MATCH($F128,'製品登録台帳'!$D$5:$D$1004,0))),"台帳になし"))</f>
        <v/>
      </c>
      <c r="K128" s="15"/>
      <c r="L128" s="18">
        <f>IF(AND(ISNUMBER($U128),ISNUMBER($V128),$V128&gt;0),IF(DAY($U128)&gt;DAY(DATE(YEAR($U128),MONTH($U128)+$V128+1,0)),DATE(YEAR($U128),MONTH($U128)+$V128+1,0),DATE(YEAR($U128),MONTH($U128)+$V128,DAY($U128))-1),"")</f>
        <v/>
      </c>
      <c r="M128" s="6">
        <f>IF($A128&amp;$D128&amp;$F128="","",IF($L128="","確認が必要",IF(ISNUMBER($B128),IF($B128&lt;=$L128,"期間内の目安","期限切れの目安"),"受付日を入力")))</f>
        <v/>
      </c>
      <c r="N128" s="12"/>
      <c r="O128" s="19"/>
      <c r="P128" s="12"/>
      <c r="Q128" s="15"/>
      <c r="R128" s="15"/>
      <c r="S128" s="17">
        <f>IF(OR(NOT(ISNUMBER($B128)),$C128="完了"),"",TODAY()-$B128)</f>
        <v/>
      </c>
      <c r="T128" s="12"/>
      <c r="U128" s="18">
        <f>IF(ISNUMBER($K128),$K128,IF(ISNUMBER($J128),$J128,""))</f>
        <v/>
      </c>
      <c r="V128" s="17">
        <f>IF($D128="","",IFERROR(INDEX('製品一覧'!$C$5:$C$54,MATCH($D128,'製品一覧'!$A$5:$A$54,0)),""))</f>
        <v/>
      </c>
    </row>
    <row r="129" spans="1:22">
      <c r="A129" s="11"/>
      <c r="B129" s="15"/>
      <c r="C129" s="12"/>
      <c r="D129" s="11"/>
      <c r="E129" s="16">
        <f>IF($D129="","",IFERROR(INDEX('製品一覧'!$B$5:$B$54,MATCH($D129,'製品一覧'!$A$5:$A$54,0)),"型番が未登録"))</f>
        <v/>
      </c>
      <c r="F129" s="11"/>
      <c r="G129" s="12"/>
      <c r="H129" s="12"/>
      <c r="I129" s="19"/>
      <c r="J129" s="18">
        <f>IF($F129="","",IFERROR(IF(INDEX('製品登録台帳'!$E$5:$E$1004,MATCH($F129,'製品登録台帳'!$D$5:$D$1004,0))=0,"台帳になし",INDEX('製品登録台帳'!$E$5:$E$1004,MATCH($F129,'製品登録台帳'!$D$5:$D$1004,0))),"台帳になし"))</f>
        <v/>
      </c>
      <c r="K129" s="15"/>
      <c r="L129" s="18">
        <f>IF(AND(ISNUMBER($U129),ISNUMBER($V129),$V129&gt;0),IF(DAY($U129)&gt;DAY(DATE(YEAR($U129),MONTH($U129)+$V129+1,0)),DATE(YEAR($U129),MONTH($U129)+$V129+1,0),DATE(YEAR($U129),MONTH($U129)+$V129,DAY($U129))-1),"")</f>
        <v/>
      </c>
      <c r="M129" s="6">
        <f>IF($A129&amp;$D129&amp;$F129="","",IF($L129="","確認が必要",IF(ISNUMBER($B129),IF($B129&lt;=$L129,"期間内の目安","期限切れの目安"),"受付日を入力")))</f>
        <v/>
      </c>
      <c r="N129" s="12"/>
      <c r="O129" s="19"/>
      <c r="P129" s="12"/>
      <c r="Q129" s="15"/>
      <c r="R129" s="15"/>
      <c r="S129" s="17">
        <f>IF(OR(NOT(ISNUMBER($B129)),$C129="完了"),"",TODAY()-$B129)</f>
        <v/>
      </c>
      <c r="T129" s="12"/>
      <c r="U129" s="18">
        <f>IF(ISNUMBER($K129),$K129,IF(ISNUMBER($J129),$J129,""))</f>
        <v/>
      </c>
      <c r="V129" s="17">
        <f>IF($D129="","",IFERROR(INDEX('製品一覧'!$C$5:$C$54,MATCH($D129,'製品一覧'!$A$5:$A$54,0)),""))</f>
        <v/>
      </c>
    </row>
    <row r="130" spans="1:22">
      <c r="A130" s="11"/>
      <c r="B130" s="15"/>
      <c r="C130" s="12"/>
      <c r="D130" s="11"/>
      <c r="E130" s="16">
        <f>IF($D130="","",IFERROR(INDEX('製品一覧'!$B$5:$B$54,MATCH($D130,'製品一覧'!$A$5:$A$54,0)),"型番が未登録"))</f>
        <v/>
      </c>
      <c r="F130" s="11"/>
      <c r="G130" s="12"/>
      <c r="H130" s="12"/>
      <c r="I130" s="19"/>
      <c r="J130" s="18">
        <f>IF($F130="","",IFERROR(IF(INDEX('製品登録台帳'!$E$5:$E$1004,MATCH($F130,'製品登録台帳'!$D$5:$D$1004,0))=0,"台帳になし",INDEX('製品登録台帳'!$E$5:$E$1004,MATCH($F130,'製品登録台帳'!$D$5:$D$1004,0))),"台帳になし"))</f>
        <v/>
      </c>
      <c r="K130" s="15"/>
      <c r="L130" s="18">
        <f>IF(AND(ISNUMBER($U130),ISNUMBER($V130),$V130&gt;0),IF(DAY($U130)&gt;DAY(DATE(YEAR($U130),MONTH($U130)+$V130+1,0)),DATE(YEAR($U130),MONTH($U130)+$V130+1,0),DATE(YEAR($U130),MONTH($U130)+$V130,DAY($U130))-1),"")</f>
        <v/>
      </c>
      <c r="M130" s="6">
        <f>IF($A130&amp;$D130&amp;$F130="","",IF($L130="","確認が必要",IF(ISNUMBER($B130),IF($B130&lt;=$L130,"期間内の目安","期限切れの目安"),"受付日を入力")))</f>
        <v/>
      </c>
      <c r="N130" s="12"/>
      <c r="O130" s="19"/>
      <c r="P130" s="12"/>
      <c r="Q130" s="15"/>
      <c r="R130" s="15"/>
      <c r="S130" s="17">
        <f>IF(OR(NOT(ISNUMBER($B130)),$C130="完了"),"",TODAY()-$B130)</f>
        <v/>
      </c>
      <c r="T130" s="12"/>
      <c r="U130" s="18">
        <f>IF(ISNUMBER($K130),$K130,IF(ISNUMBER($J130),$J130,""))</f>
        <v/>
      </c>
      <c r="V130" s="17">
        <f>IF($D130="","",IFERROR(INDEX('製品一覧'!$C$5:$C$54,MATCH($D130,'製品一覧'!$A$5:$A$54,0)),""))</f>
        <v/>
      </c>
    </row>
    <row r="131" spans="1:22">
      <c r="A131" s="11"/>
      <c r="B131" s="15"/>
      <c r="C131" s="12"/>
      <c r="D131" s="11"/>
      <c r="E131" s="16">
        <f>IF($D131="","",IFERROR(INDEX('製品一覧'!$B$5:$B$54,MATCH($D131,'製品一覧'!$A$5:$A$54,0)),"型番が未登録"))</f>
        <v/>
      </c>
      <c r="F131" s="11"/>
      <c r="G131" s="12"/>
      <c r="H131" s="12"/>
      <c r="I131" s="19"/>
      <c r="J131" s="18">
        <f>IF($F131="","",IFERROR(IF(INDEX('製品登録台帳'!$E$5:$E$1004,MATCH($F131,'製品登録台帳'!$D$5:$D$1004,0))=0,"台帳になし",INDEX('製品登録台帳'!$E$5:$E$1004,MATCH($F131,'製品登録台帳'!$D$5:$D$1004,0))),"台帳になし"))</f>
        <v/>
      </c>
      <c r="K131" s="15"/>
      <c r="L131" s="18">
        <f>IF(AND(ISNUMBER($U131),ISNUMBER($V131),$V131&gt;0),IF(DAY($U131)&gt;DAY(DATE(YEAR($U131),MONTH($U131)+$V131+1,0)),DATE(YEAR($U131),MONTH($U131)+$V131+1,0),DATE(YEAR($U131),MONTH($U131)+$V131,DAY($U131))-1),"")</f>
        <v/>
      </c>
      <c r="M131" s="6">
        <f>IF($A131&amp;$D131&amp;$F131="","",IF($L131="","確認が必要",IF(ISNUMBER($B131),IF($B131&lt;=$L131,"期間内の目安","期限切れの目安"),"受付日を入力")))</f>
        <v/>
      </c>
      <c r="N131" s="12"/>
      <c r="O131" s="19"/>
      <c r="P131" s="12"/>
      <c r="Q131" s="15"/>
      <c r="R131" s="15"/>
      <c r="S131" s="17">
        <f>IF(OR(NOT(ISNUMBER($B131)),$C131="完了"),"",TODAY()-$B131)</f>
        <v/>
      </c>
      <c r="T131" s="12"/>
      <c r="U131" s="18">
        <f>IF(ISNUMBER($K131),$K131,IF(ISNUMBER($J131),$J131,""))</f>
        <v/>
      </c>
      <c r="V131" s="17">
        <f>IF($D131="","",IFERROR(INDEX('製品一覧'!$C$5:$C$54,MATCH($D131,'製品一覧'!$A$5:$A$54,0)),""))</f>
        <v/>
      </c>
    </row>
    <row r="132" spans="1:22">
      <c r="A132" s="11"/>
      <c r="B132" s="15"/>
      <c r="C132" s="12"/>
      <c r="D132" s="11"/>
      <c r="E132" s="16">
        <f>IF($D132="","",IFERROR(INDEX('製品一覧'!$B$5:$B$54,MATCH($D132,'製品一覧'!$A$5:$A$54,0)),"型番が未登録"))</f>
        <v/>
      </c>
      <c r="F132" s="11"/>
      <c r="G132" s="12"/>
      <c r="H132" s="12"/>
      <c r="I132" s="19"/>
      <c r="J132" s="18">
        <f>IF($F132="","",IFERROR(IF(INDEX('製品登録台帳'!$E$5:$E$1004,MATCH($F132,'製品登録台帳'!$D$5:$D$1004,0))=0,"台帳になし",INDEX('製品登録台帳'!$E$5:$E$1004,MATCH($F132,'製品登録台帳'!$D$5:$D$1004,0))),"台帳になし"))</f>
        <v/>
      </c>
      <c r="K132" s="15"/>
      <c r="L132" s="18">
        <f>IF(AND(ISNUMBER($U132),ISNUMBER($V132),$V132&gt;0),IF(DAY($U132)&gt;DAY(DATE(YEAR($U132),MONTH($U132)+$V132+1,0)),DATE(YEAR($U132),MONTH($U132)+$V132+1,0),DATE(YEAR($U132),MONTH($U132)+$V132,DAY($U132))-1),"")</f>
        <v/>
      </c>
      <c r="M132" s="6">
        <f>IF($A132&amp;$D132&amp;$F132="","",IF($L132="","確認が必要",IF(ISNUMBER($B132),IF($B132&lt;=$L132,"期間内の目安","期限切れの目安"),"受付日を入力")))</f>
        <v/>
      </c>
      <c r="N132" s="12"/>
      <c r="O132" s="19"/>
      <c r="P132" s="12"/>
      <c r="Q132" s="15"/>
      <c r="R132" s="15"/>
      <c r="S132" s="17">
        <f>IF(OR(NOT(ISNUMBER($B132)),$C132="完了"),"",TODAY()-$B132)</f>
        <v/>
      </c>
      <c r="T132" s="12"/>
      <c r="U132" s="18">
        <f>IF(ISNUMBER($K132),$K132,IF(ISNUMBER($J132),$J132,""))</f>
        <v/>
      </c>
      <c r="V132" s="17">
        <f>IF($D132="","",IFERROR(INDEX('製品一覧'!$C$5:$C$54,MATCH($D132,'製品一覧'!$A$5:$A$54,0)),""))</f>
        <v/>
      </c>
    </row>
    <row r="133" spans="1:22">
      <c r="A133" s="11"/>
      <c r="B133" s="15"/>
      <c r="C133" s="12"/>
      <c r="D133" s="11"/>
      <c r="E133" s="16">
        <f>IF($D133="","",IFERROR(INDEX('製品一覧'!$B$5:$B$54,MATCH($D133,'製品一覧'!$A$5:$A$54,0)),"型番が未登録"))</f>
        <v/>
      </c>
      <c r="F133" s="11"/>
      <c r="G133" s="12"/>
      <c r="H133" s="12"/>
      <c r="I133" s="19"/>
      <c r="J133" s="18">
        <f>IF($F133="","",IFERROR(IF(INDEX('製品登録台帳'!$E$5:$E$1004,MATCH($F133,'製品登録台帳'!$D$5:$D$1004,0))=0,"台帳になし",INDEX('製品登録台帳'!$E$5:$E$1004,MATCH($F133,'製品登録台帳'!$D$5:$D$1004,0))),"台帳になし"))</f>
        <v/>
      </c>
      <c r="K133" s="15"/>
      <c r="L133" s="18">
        <f>IF(AND(ISNUMBER($U133),ISNUMBER($V133),$V133&gt;0),IF(DAY($U133)&gt;DAY(DATE(YEAR($U133),MONTH($U133)+$V133+1,0)),DATE(YEAR($U133),MONTH($U133)+$V133+1,0),DATE(YEAR($U133),MONTH($U133)+$V133,DAY($U133))-1),"")</f>
        <v/>
      </c>
      <c r="M133" s="6">
        <f>IF($A133&amp;$D133&amp;$F133="","",IF($L133="","確認が必要",IF(ISNUMBER($B133),IF($B133&lt;=$L133,"期間内の目安","期限切れの目安"),"受付日を入力")))</f>
        <v/>
      </c>
      <c r="N133" s="12"/>
      <c r="O133" s="19"/>
      <c r="P133" s="12"/>
      <c r="Q133" s="15"/>
      <c r="R133" s="15"/>
      <c r="S133" s="17">
        <f>IF(OR(NOT(ISNUMBER($B133)),$C133="完了"),"",TODAY()-$B133)</f>
        <v/>
      </c>
      <c r="T133" s="12"/>
      <c r="U133" s="18">
        <f>IF(ISNUMBER($K133),$K133,IF(ISNUMBER($J133),$J133,""))</f>
        <v/>
      </c>
      <c r="V133" s="17">
        <f>IF($D133="","",IFERROR(INDEX('製品一覧'!$C$5:$C$54,MATCH($D133,'製品一覧'!$A$5:$A$54,0)),""))</f>
        <v/>
      </c>
    </row>
    <row r="134" spans="1:22">
      <c r="A134" s="11"/>
      <c r="B134" s="15"/>
      <c r="C134" s="12"/>
      <c r="D134" s="11"/>
      <c r="E134" s="16">
        <f>IF($D134="","",IFERROR(INDEX('製品一覧'!$B$5:$B$54,MATCH($D134,'製品一覧'!$A$5:$A$54,0)),"型番が未登録"))</f>
        <v/>
      </c>
      <c r="F134" s="11"/>
      <c r="G134" s="12"/>
      <c r="H134" s="12"/>
      <c r="I134" s="19"/>
      <c r="J134" s="18">
        <f>IF($F134="","",IFERROR(IF(INDEX('製品登録台帳'!$E$5:$E$1004,MATCH($F134,'製品登録台帳'!$D$5:$D$1004,0))=0,"台帳になし",INDEX('製品登録台帳'!$E$5:$E$1004,MATCH($F134,'製品登録台帳'!$D$5:$D$1004,0))),"台帳になし"))</f>
        <v/>
      </c>
      <c r="K134" s="15"/>
      <c r="L134" s="18">
        <f>IF(AND(ISNUMBER($U134),ISNUMBER($V134),$V134&gt;0),IF(DAY($U134)&gt;DAY(DATE(YEAR($U134),MONTH($U134)+$V134+1,0)),DATE(YEAR($U134),MONTH($U134)+$V134+1,0),DATE(YEAR($U134),MONTH($U134)+$V134,DAY($U134))-1),"")</f>
        <v/>
      </c>
      <c r="M134" s="6">
        <f>IF($A134&amp;$D134&amp;$F134="","",IF($L134="","確認が必要",IF(ISNUMBER($B134),IF($B134&lt;=$L134,"期間内の目安","期限切れの目安"),"受付日を入力")))</f>
        <v/>
      </c>
      <c r="N134" s="12"/>
      <c r="O134" s="19"/>
      <c r="P134" s="12"/>
      <c r="Q134" s="15"/>
      <c r="R134" s="15"/>
      <c r="S134" s="17">
        <f>IF(OR(NOT(ISNUMBER($B134)),$C134="完了"),"",TODAY()-$B134)</f>
        <v/>
      </c>
      <c r="T134" s="12"/>
      <c r="U134" s="18">
        <f>IF(ISNUMBER($K134),$K134,IF(ISNUMBER($J134),$J134,""))</f>
        <v/>
      </c>
      <c r="V134" s="17">
        <f>IF($D134="","",IFERROR(INDEX('製品一覧'!$C$5:$C$54,MATCH($D134,'製品一覧'!$A$5:$A$54,0)),""))</f>
        <v/>
      </c>
    </row>
    <row r="135" spans="1:22">
      <c r="A135" s="11"/>
      <c r="B135" s="15"/>
      <c r="C135" s="12"/>
      <c r="D135" s="11"/>
      <c r="E135" s="16">
        <f>IF($D135="","",IFERROR(INDEX('製品一覧'!$B$5:$B$54,MATCH($D135,'製品一覧'!$A$5:$A$54,0)),"型番が未登録"))</f>
        <v/>
      </c>
      <c r="F135" s="11"/>
      <c r="G135" s="12"/>
      <c r="H135" s="12"/>
      <c r="I135" s="19"/>
      <c r="J135" s="18">
        <f>IF($F135="","",IFERROR(IF(INDEX('製品登録台帳'!$E$5:$E$1004,MATCH($F135,'製品登録台帳'!$D$5:$D$1004,0))=0,"台帳になし",INDEX('製品登録台帳'!$E$5:$E$1004,MATCH($F135,'製品登録台帳'!$D$5:$D$1004,0))),"台帳になし"))</f>
        <v/>
      </c>
      <c r="K135" s="15"/>
      <c r="L135" s="18">
        <f>IF(AND(ISNUMBER($U135),ISNUMBER($V135),$V135&gt;0),IF(DAY($U135)&gt;DAY(DATE(YEAR($U135),MONTH($U135)+$V135+1,0)),DATE(YEAR($U135),MONTH($U135)+$V135+1,0),DATE(YEAR($U135),MONTH($U135)+$V135,DAY($U135))-1),"")</f>
        <v/>
      </c>
      <c r="M135" s="6">
        <f>IF($A135&amp;$D135&amp;$F135="","",IF($L135="","確認が必要",IF(ISNUMBER($B135),IF($B135&lt;=$L135,"期間内の目安","期限切れの目安"),"受付日を入力")))</f>
        <v/>
      </c>
      <c r="N135" s="12"/>
      <c r="O135" s="19"/>
      <c r="P135" s="12"/>
      <c r="Q135" s="15"/>
      <c r="R135" s="15"/>
      <c r="S135" s="17">
        <f>IF(OR(NOT(ISNUMBER($B135)),$C135="完了"),"",TODAY()-$B135)</f>
        <v/>
      </c>
      <c r="T135" s="12"/>
      <c r="U135" s="18">
        <f>IF(ISNUMBER($K135),$K135,IF(ISNUMBER($J135),$J135,""))</f>
        <v/>
      </c>
      <c r="V135" s="17">
        <f>IF($D135="","",IFERROR(INDEX('製品一覧'!$C$5:$C$54,MATCH($D135,'製品一覧'!$A$5:$A$54,0)),""))</f>
        <v/>
      </c>
    </row>
    <row r="136" spans="1:22">
      <c r="A136" s="11"/>
      <c r="B136" s="15"/>
      <c r="C136" s="12"/>
      <c r="D136" s="11"/>
      <c r="E136" s="16">
        <f>IF($D136="","",IFERROR(INDEX('製品一覧'!$B$5:$B$54,MATCH($D136,'製品一覧'!$A$5:$A$54,0)),"型番が未登録"))</f>
        <v/>
      </c>
      <c r="F136" s="11"/>
      <c r="G136" s="12"/>
      <c r="H136" s="12"/>
      <c r="I136" s="19"/>
      <c r="J136" s="18">
        <f>IF($F136="","",IFERROR(IF(INDEX('製品登録台帳'!$E$5:$E$1004,MATCH($F136,'製品登録台帳'!$D$5:$D$1004,0))=0,"台帳になし",INDEX('製品登録台帳'!$E$5:$E$1004,MATCH($F136,'製品登録台帳'!$D$5:$D$1004,0))),"台帳になし"))</f>
        <v/>
      </c>
      <c r="K136" s="15"/>
      <c r="L136" s="18">
        <f>IF(AND(ISNUMBER($U136),ISNUMBER($V136),$V136&gt;0),IF(DAY($U136)&gt;DAY(DATE(YEAR($U136),MONTH($U136)+$V136+1,0)),DATE(YEAR($U136),MONTH($U136)+$V136+1,0),DATE(YEAR($U136),MONTH($U136)+$V136,DAY($U136))-1),"")</f>
        <v/>
      </c>
      <c r="M136" s="6">
        <f>IF($A136&amp;$D136&amp;$F136="","",IF($L136="","確認が必要",IF(ISNUMBER($B136),IF($B136&lt;=$L136,"期間内の目安","期限切れの目安"),"受付日を入力")))</f>
        <v/>
      </c>
      <c r="N136" s="12"/>
      <c r="O136" s="19"/>
      <c r="P136" s="12"/>
      <c r="Q136" s="15"/>
      <c r="R136" s="15"/>
      <c r="S136" s="17">
        <f>IF(OR(NOT(ISNUMBER($B136)),$C136="完了"),"",TODAY()-$B136)</f>
        <v/>
      </c>
      <c r="T136" s="12"/>
      <c r="U136" s="18">
        <f>IF(ISNUMBER($K136),$K136,IF(ISNUMBER($J136),$J136,""))</f>
        <v/>
      </c>
      <c r="V136" s="17">
        <f>IF($D136="","",IFERROR(INDEX('製品一覧'!$C$5:$C$54,MATCH($D136,'製品一覧'!$A$5:$A$54,0)),""))</f>
        <v/>
      </c>
    </row>
    <row r="137" spans="1:22">
      <c r="A137" s="11"/>
      <c r="B137" s="15"/>
      <c r="C137" s="12"/>
      <c r="D137" s="11"/>
      <c r="E137" s="16">
        <f>IF($D137="","",IFERROR(INDEX('製品一覧'!$B$5:$B$54,MATCH($D137,'製品一覧'!$A$5:$A$54,0)),"型番が未登録"))</f>
        <v/>
      </c>
      <c r="F137" s="11"/>
      <c r="G137" s="12"/>
      <c r="H137" s="12"/>
      <c r="I137" s="19"/>
      <c r="J137" s="18">
        <f>IF($F137="","",IFERROR(IF(INDEX('製品登録台帳'!$E$5:$E$1004,MATCH($F137,'製品登録台帳'!$D$5:$D$1004,0))=0,"台帳になし",INDEX('製品登録台帳'!$E$5:$E$1004,MATCH($F137,'製品登録台帳'!$D$5:$D$1004,0))),"台帳になし"))</f>
        <v/>
      </c>
      <c r="K137" s="15"/>
      <c r="L137" s="18">
        <f>IF(AND(ISNUMBER($U137),ISNUMBER($V137),$V137&gt;0),IF(DAY($U137)&gt;DAY(DATE(YEAR($U137),MONTH($U137)+$V137+1,0)),DATE(YEAR($U137),MONTH($U137)+$V137+1,0),DATE(YEAR($U137),MONTH($U137)+$V137,DAY($U137))-1),"")</f>
        <v/>
      </c>
      <c r="M137" s="6">
        <f>IF($A137&amp;$D137&amp;$F137="","",IF($L137="","確認が必要",IF(ISNUMBER($B137),IF($B137&lt;=$L137,"期間内の目安","期限切れの目安"),"受付日を入力")))</f>
        <v/>
      </c>
      <c r="N137" s="12"/>
      <c r="O137" s="19"/>
      <c r="P137" s="12"/>
      <c r="Q137" s="15"/>
      <c r="R137" s="15"/>
      <c r="S137" s="17">
        <f>IF(OR(NOT(ISNUMBER($B137)),$C137="完了"),"",TODAY()-$B137)</f>
        <v/>
      </c>
      <c r="T137" s="12"/>
      <c r="U137" s="18">
        <f>IF(ISNUMBER($K137),$K137,IF(ISNUMBER($J137),$J137,""))</f>
        <v/>
      </c>
      <c r="V137" s="17">
        <f>IF($D137="","",IFERROR(INDEX('製品一覧'!$C$5:$C$54,MATCH($D137,'製品一覧'!$A$5:$A$54,0)),""))</f>
        <v/>
      </c>
    </row>
    <row r="138" spans="1:22">
      <c r="A138" s="11"/>
      <c r="B138" s="15"/>
      <c r="C138" s="12"/>
      <c r="D138" s="11"/>
      <c r="E138" s="16">
        <f>IF($D138="","",IFERROR(INDEX('製品一覧'!$B$5:$B$54,MATCH($D138,'製品一覧'!$A$5:$A$54,0)),"型番が未登録"))</f>
        <v/>
      </c>
      <c r="F138" s="11"/>
      <c r="G138" s="12"/>
      <c r="H138" s="12"/>
      <c r="I138" s="19"/>
      <c r="J138" s="18">
        <f>IF($F138="","",IFERROR(IF(INDEX('製品登録台帳'!$E$5:$E$1004,MATCH($F138,'製品登録台帳'!$D$5:$D$1004,0))=0,"台帳になし",INDEX('製品登録台帳'!$E$5:$E$1004,MATCH($F138,'製品登録台帳'!$D$5:$D$1004,0))),"台帳になし"))</f>
        <v/>
      </c>
      <c r="K138" s="15"/>
      <c r="L138" s="18">
        <f>IF(AND(ISNUMBER($U138),ISNUMBER($V138),$V138&gt;0),IF(DAY($U138)&gt;DAY(DATE(YEAR($U138),MONTH($U138)+$V138+1,0)),DATE(YEAR($U138),MONTH($U138)+$V138+1,0),DATE(YEAR($U138),MONTH($U138)+$V138,DAY($U138))-1),"")</f>
        <v/>
      </c>
      <c r="M138" s="6">
        <f>IF($A138&amp;$D138&amp;$F138="","",IF($L138="","確認が必要",IF(ISNUMBER($B138),IF($B138&lt;=$L138,"期間内の目安","期限切れの目安"),"受付日を入力")))</f>
        <v/>
      </c>
      <c r="N138" s="12"/>
      <c r="O138" s="19"/>
      <c r="P138" s="12"/>
      <c r="Q138" s="15"/>
      <c r="R138" s="15"/>
      <c r="S138" s="17">
        <f>IF(OR(NOT(ISNUMBER($B138)),$C138="完了"),"",TODAY()-$B138)</f>
        <v/>
      </c>
      <c r="T138" s="12"/>
      <c r="U138" s="18">
        <f>IF(ISNUMBER($K138),$K138,IF(ISNUMBER($J138),$J138,""))</f>
        <v/>
      </c>
      <c r="V138" s="17">
        <f>IF($D138="","",IFERROR(INDEX('製品一覧'!$C$5:$C$54,MATCH($D138,'製品一覧'!$A$5:$A$54,0)),""))</f>
        <v/>
      </c>
    </row>
    <row r="139" spans="1:22">
      <c r="A139" s="11"/>
      <c r="B139" s="15"/>
      <c r="C139" s="12"/>
      <c r="D139" s="11"/>
      <c r="E139" s="16">
        <f>IF($D139="","",IFERROR(INDEX('製品一覧'!$B$5:$B$54,MATCH($D139,'製品一覧'!$A$5:$A$54,0)),"型番が未登録"))</f>
        <v/>
      </c>
      <c r="F139" s="11"/>
      <c r="G139" s="12"/>
      <c r="H139" s="12"/>
      <c r="I139" s="19"/>
      <c r="J139" s="18">
        <f>IF($F139="","",IFERROR(IF(INDEX('製品登録台帳'!$E$5:$E$1004,MATCH($F139,'製品登録台帳'!$D$5:$D$1004,0))=0,"台帳になし",INDEX('製品登録台帳'!$E$5:$E$1004,MATCH($F139,'製品登録台帳'!$D$5:$D$1004,0))),"台帳になし"))</f>
        <v/>
      </c>
      <c r="K139" s="15"/>
      <c r="L139" s="18">
        <f>IF(AND(ISNUMBER($U139),ISNUMBER($V139),$V139&gt;0),IF(DAY($U139)&gt;DAY(DATE(YEAR($U139),MONTH($U139)+$V139+1,0)),DATE(YEAR($U139),MONTH($U139)+$V139+1,0),DATE(YEAR($U139),MONTH($U139)+$V139,DAY($U139))-1),"")</f>
        <v/>
      </c>
      <c r="M139" s="6">
        <f>IF($A139&amp;$D139&amp;$F139="","",IF($L139="","確認が必要",IF(ISNUMBER($B139),IF($B139&lt;=$L139,"期間内の目安","期限切れの目安"),"受付日を入力")))</f>
        <v/>
      </c>
      <c r="N139" s="12"/>
      <c r="O139" s="19"/>
      <c r="P139" s="12"/>
      <c r="Q139" s="15"/>
      <c r="R139" s="15"/>
      <c r="S139" s="17">
        <f>IF(OR(NOT(ISNUMBER($B139)),$C139="完了"),"",TODAY()-$B139)</f>
        <v/>
      </c>
      <c r="T139" s="12"/>
      <c r="U139" s="18">
        <f>IF(ISNUMBER($K139),$K139,IF(ISNUMBER($J139),$J139,""))</f>
        <v/>
      </c>
      <c r="V139" s="17">
        <f>IF($D139="","",IFERROR(INDEX('製品一覧'!$C$5:$C$54,MATCH($D139,'製品一覧'!$A$5:$A$54,0)),""))</f>
        <v/>
      </c>
    </row>
    <row r="140" spans="1:22">
      <c r="A140" s="11"/>
      <c r="B140" s="15"/>
      <c r="C140" s="12"/>
      <c r="D140" s="11"/>
      <c r="E140" s="16">
        <f>IF($D140="","",IFERROR(INDEX('製品一覧'!$B$5:$B$54,MATCH($D140,'製品一覧'!$A$5:$A$54,0)),"型番が未登録"))</f>
        <v/>
      </c>
      <c r="F140" s="11"/>
      <c r="G140" s="12"/>
      <c r="H140" s="12"/>
      <c r="I140" s="19"/>
      <c r="J140" s="18">
        <f>IF($F140="","",IFERROR(IF(INDEX('製品登録台帳'!$E$5:$E$1004,MATCH($F140,'製品登録台帳'!$D$5:$D$1004,0))=0,"台帳になし",INDEX('製品登録台帳'!$E$5:$E$1004,MATCH($F140,'製品登録台帳'!$D$5:$D$1004,0))),"台帳になし"))</f>
        <v/>
      </c>
      <c r="K140" s="15"/>
      <c r="L140" s="18">
        <f>IF(AND(ISNUMBER($U140),ISNUMBER($V140),$V140&gt;0),IF(DAY($U140)&gt;DAY(DATE(YEAR($U140),MONTH($U140)+$V140+1,0)),DATE(YEAR($U140),MONTH($U140)+$V140+1,0),DATE(YEAR($U140),MONTH($U140)+$V140,DAY($U140))-1),"")</f>
        <v/>
      </c>
      <c r="M140" s="6">
        <f>IF($A140&amp;$D140&amp;$F140="","",IF($L140="","確認が必要",IF(ISNUMBER($B140),IF($B140&lt;=$L140,"期間内の目安","期限切れの目安"),"受付日を入力")))</f>
        <v/>
      </c>
      <c r="N140" s="12"/>
      <c r="O140" s="19"/>
      <c r="P140" s="12"/>
      <c r="Q140" s="15"/>
      <c r="R140" s="15"/>
      <c r="S140" s="17">
        <f>IF(OR(NOT(ISNUMBER($B140)),$C140="完了"),"",TODAY()-$B140)</f>
        <v/>
      </c>
      <c r="T140" s="12"/>
      <c r="U140" s="18">
        <f>IF(ISNUMBER($K140),$K140,IF(ISNUMBER($J140),$J140,""))</f>
        <v/>
      </c>
      <c r="V140" s="17">
        <f>IF($D140="","",IFERROR(INDEX('製品一覧'!$C$5:$C$54,MATCH($D140,'製品一覧'!$A$5:$A$54,0)),""))</f>
        <v/>
      </c>
    </row>
    <row r="141" spans="1:22">
      <c r="A141" s="11"/>
      <c r="B141" s="15"/>
      <c r="C141" s="12"/>
      <c r="D141" s="11"/>
      <c r="E141" s="16">
        <f>IF($D141="","",IFERROR(INDEX('製品一覧'!$B$5:$B$54,MATCH($D141,'製品一覧'!$A$5:$A$54,0)),"型番が未登録"))</f>
        <v/>
      </c>
      <c r="F141" s="11"/>
      <c r="G141" s="12"/>
      <c r="H141" s="12"/>
      <c r="I141" s="19"/>
      <c r="J141" s="18">
        <f>IF($F141="","",IFERROR(IF(INDEX('製品登録台帳'!$E$5:$E$1004,MATCH($F141,'製品登録台帳'!$D$5:$D$1004,0))=0,"台帳になし",INDEX('製品登録台帳'!$E$5:$E$1004,MATCH($F141,'製品登録台帳'!$D$5:$D$1004,0))),"台帳になし"))</f>
        <v/>
      </c>
      <c r="K141" s="15"/>
      <c r="L141" s="18">
        <f>IF(AND(ISNUMBER($U141),ISNUMBER($V141),$V141&gt;0),IF(DAY($U141)&gt;DAY(DATE(YEAR($U141),MONTH($U141)+$V141+1,0)),DATE(YEAR($U141),MONTH($U141)+$V141+1,0),DATE(YEAR($U141),MONTH($U141)+$V141,DAY($U141))-1),"")</f>
        <v/>
      </c>
      <c r="M141" s="6">
        <f>IF($A141&amp;$D141&amp;$F141="","",IF($L141="","確認が必要",IF(ISNUMBER($B141),IF($B141&lt;=$L141,"期間内の目安","期限切れの目安"),"受付日を入力")))</f>
        <v/>
      </c>
      <c r="N141" s="12"/>
      <c r="O141" s="19"/>
      <c r="P141" s="12"/>
      <c r="Q141" s="15"/>
      <c r="R141" s="15"/>
      <c r="S141" s="17">
        <f>IF(OR(NOT(ISNUMBER($B141)),$C141="完了"),"",TODAY()-$B141)</f>
        <v/>
      </c>
      <c r="T141" s="12"/>
      <c r="U141" s="18">
        <f>IF(ISNUMBER($K141),$K141,IF(ISNUMBER($J141),$J141,""))</f>
        <v/>
      </c>
      <c r="V141" s="17">
        <f>IF($D141="","",IFERROR(INDEX('製品一覧'!$C$5:$C$54,MATCH($D141,'製品一覧'!$A$5:$A$54,0)),""))</f>
        <v/>
      </c>
    </row>
    <row r="142" spans="1:22">
      <c r="A142" s="11"/>
      <c r="B142" s="15"/>
      <c r="C142" s="12"/>
      <c r="D142" s="11"/>
      <c r="E142" s="16">
        <f>IF($D142="","",IFERROR(INDEX('製品一覧'!$B$5:$B$54,MATCH($D142,'製品一覧'!$A$5:$A$54,0)),"型番が未登録"))</f>
        <v/>
      </c>
      <c r="F142" s="11"/>
      <c r="G142" s="12"/>
      <c r="H142" s="12"/>
      <c r="I142" s="19"/>
      <c r="J142" s="18">
        <f>IF($F142="","",IFERROR(IF(INDEX('製品登録台帳'!$E$5:$E$1004,MATCH($F142,'製品登録台帳'!$D$5:$D$1004,0))=0,"台帳になし",INDEX('製品登録台帳'!$E$5:$E$1004,MATCH($F142,'製品登録台帳'!$D$5:$D$1004,0))),"台帳になし"))</f>
        <v/>
      </c>
      <c r="K142" s="15"/>
      <c r="L142" s="18">
        <f>IF(AND(ISNUMBER($U142),ISNUMBER($V142),$V142&gt;0),IF(DAY($U142)&gt;DAY(DATE(YEAR($U142),MONTH($U142)+$V142+1,0)),DATE(YEAR($U142),MONTH($U142)+$V142+1,0),DATE(YEAR($U142),MONTH($U142)+$V142,DAY($U142))-1),"")</f>
        <v/>
      </c>
      <c r="M142" s="6">
        <f>IF($A142&amp;$D142&amp;$F142="","",IF($L142="","確認が必要",IF(ISNUMBER($B142),IF($B142&lt;=$L142,"期間内の目安","期限切れの目安"),"受付日を入力")))</f>
        <v/>
      </c>
      <c r="N142" s="12"/>
      <c r="O142" s="19"/>
      <c r="P142" s="12"/>
      <c r="Q142" s="15"/>
      <c r="R142" s="15"/>
      <c r="S142" s="17">
        <f>IF(OR(NOT(ISNUMBER($B142)),$C142="完了"),"",TODAY()-$B142)</f>
        <v/>
      </c>
      <c r="T142" s="12"/>
      <c r="U142" s="18">
        <f>IF(ISNUMBER($K142),$K142,IF(ISNUMBER($J142),$J142,""))</f>
        <v/>
      </c>
      <c r="V142" s="17">
        <f>IF($D142="","",IFERROR(INDEX('製品一覧'!$C$5:$C$54,MATCH($D142,'製品一覧'!$A$5:$A$54,0)),""))</f>
        <v/>
      </c>
    </row>
    <row r="143" spans="1:22">
      <c r="A143" s="11"/>
      <c r="B143" s="15"/>
      <c r="C143" s="12"/>
      <c r="D143" s="11"/>
      <c r="E143" s="16">
        <f>IF($D143="","",IFERROR(INDEX('製品一覧'!$B$5:$B$54,MATCH($D143,'製品一覧'!$A$5:$A$54,0)),"型番が未登録"))</f>
        <v/>
      </c>
      <c r="F143" s="11"/>
      <c r="G143" s="12"/>
      <c r="H143" s="12"/>
      <c r="I143" s="19"/>
      <c r="J143" s="18">
        <f>IF($F143="","",IFERROR(IF(INDEX('製品登録台帳'!$E$5:$E$1004,MATCH($F143,'製品登録台帳'!$D$5:$D$1004,0))=0,"台帳になし",INDEX('製品登録台帳'!$E$5:$E$1004,MATCH($F143,'製品登録台帳'!$D$5:$D$1004,0))),"台帳になし"))</f>
        <v/>
      </c>
      <c r="K143" s="15"/>
      <c r="L143" s="18">
        <f>IF(AND(ISNUMBER($U143),ISNUMBER($V143),$V143&gt;0),IF(DAY($U143)&gt;DAY(DATE(YEAR($U143),MONTH($U143)+$V143+1,0)),DATE(YEAR($U143),MONTH($U143)+$V143+1,0),DATE(YEAR($U143),MONTH($U143)+$V143,DAY($U143))-1),"")</f>
        <v/>
      </c>
      <c r="M143" s="6">
        <f>IF($A143&amp;$D143&amp;$F143="","",IF($L143="","確認が必要",IF(ISNUMBER($B143),IF($B143&lt;=$L143,"期間内の目安","期限切れの目安"),"受付日を入力")))</f>
        <v/>
      </c>
      <c r="N143" s="12"/>
      <c r="O143" s="19"/>
      <c r="P143" s="12"/>
      <c r="Q143" s="15"/>
      <c r="R143" s="15"/>
      <c r="S143" s="17">
        <f>IF(OR(NOT(ISNUMBER($B143)),$C143="完了"),"",TODAY()-$B143)</f>
        <v/>
      </c>
      <c r="T143" s="12"/>
      <c r="U143" s="18">
        <f>IF(ISNUMBER($K143),$K143,IF(ISNUMBER($J143),$J143,""))</f>
        <v/>
      </c>
      <c r="V143" s="17">
        <f>IF($D143="","",IFERROR(INDEX('製品一覧'!$C$5:$C$54,MATCH($D143,'製品一覧'!$A$5:$A$54,0)),""))</f>
        <v/>
      </c>
    </row>
    <row r="144" spans="1:22">
      <c r="A144" s="11"/>
      <c r="B144" s="15"/>
      <c r="C144" s="12"/>
      <c r="D144" s="11"/>
      <c r="E144" s="16">
        <f>IF($D144="","",IFERROR(INDEX('製品一覧'!$B$5:$B$54,MATCH($D144,'製品一覧'!$A$5:$A$54,0)),"型番が未登録"))</f>
        <v/>
      </c>
      <c r="F144" s="11"/>
      <c r="G144" s="12"/>
      <c r="H144" s="12"/>
      <c r="I144" s="19"/>
      <c r="J144" s="18">
        <f>IF($F144="","",IFERROR(IF(INDEX('製品登録台帳'!$E$5:$E$1004,MATCH($F144,'製品登録台帳'!$D$5:$D$1004,0))=0,"台帳になし",INDEX('製品登録台帳'!$E$5:$E$1004,MATCH($F144,'製品登録台帳'!$D$5:$D$1004,0))),"台帳になし"))</f>
        <v/>
      </c>
      <c r="K144" s="15"/>
      <c r="L144" s="18">
        <f>IF(AND(ISNUMBER($U144),ISNUMBER($V144),$V144&gt;0),IF(DAY($U144)&gt;DAY(DATE(YEAR($U144),MONTH($U144)+$V144+1,0)),DATE(YEAR($U144),MONTH($U144)+$V144+1,0),DATE(YEAR($U144),MONTH($U144)+$V144,DAY($U144))-1),"")</f>
        <v/>
      </c>
      <c r="M144" s="6">
        <f>IF($A144&amp;$D144&amp;$F144="","",IF($L144="","確認が必要",IF(ISNUMBER($B144),IF($B144&lt;=$L144,"期間内の目安","期限切れの目安"),"受付日を入力")))</f>
        <v/>
      </c>
      <c r="N144" s="12"/>
      <c r="O144" s="19"/>
      <c r="P144" s="12"/>
      <c r="Q144" s="15"/>
      <c r="R144" s="15"/>
      <c r="S144" s="17">
        <f>IF(OR(NOT(ISNUMBER($B144)),$C144="完了"),"",TODAY()-$B144)</f>
        <v/>
      </c>
      <c r="T144" s="12"/>
      <c r="U144" s="18">
        <f>IF(ISNUMBER($K144),$K144,IF(ISNUMBER($J144),$J144,""))</f>
        <v/>
      </c>
      <c r="V144" s="17">
        <f>IF($D144="","",IFERROR(INDEX('製品一覧'!$C$5:$C$54,MATCH($D144,'製品一覧'!$A$5:$A$54,0)),""))</f>
        <v/>
      </c>
    </row>
    <row r="145" spans="1:22">
      <c r="A145" s="11"/>
      <c r="B145" s="15"/>
      <c r="C145" s="12"/>
      <c r="D145" s="11"/>
      <c r="E145" s="16">
        <f>IF($D145="","",IFERROR(INDEX('製品一覧'!$B$5:$B$54,MATCH($D145,'製品一覧'!$A$5:$A$54,0)),"型番が未登録"))</f>
        <v/>
      </c>
      <c r="F145" s="11"/>
      <c r="G145" s="12"/>
      <c r="H145" s="12"/>
      <c r="I145" s="19"/>
      <c r="J145" s="18">
        <f>IF($F145="","",IFERROR(IF(INDEX('製品登録台帳'!$E$5:$E$1004,MATCH($F145,'製品登録台帳'!$D$5:$D$1004,0))=0,"台帳になし",INDEX('製品登録台帳'!$E$5:$E$1004,MATCH($F145,'製品登録台帳'!$D$5:$D$1004,0))),"台帳になし"))</f>
        <v/>
      </c>
      <c r="K145" s="15"/>
      <c r="L145" s="18">
        <f>IF(AND(ISNUMBER($U145),ISNUMBER($V145),$V145&gt;0),IF(DAY($U145)&gt;DAY(DATE(YEAR($U145),MONTH($U145)+$V145+1,0)),DATE(YEAR($U145),MONTH($U145)+$V145+1,0),DATE(YEAR($U145),MONTH($U145)+$V145,DAY($U145))-1),"")</f>
        <v/>
      </c>
      <c r="M145" s="6">
        <f>IF($A145&amp;$D145&amp;$F145="","",IF($L145="","確認が必要",IF(ISNUMBER($B145),IF($B145&lt;=$L145,"期間内の目安","期限切れの目安"),"受付日を入力")))</f>
        <v/>
      </c>
      <c r="N145" s="12"/>
      <c r="O145" s="19"/>
      <c r="P145" s="12"/>
      <c r="Q145" s="15"/>
      <c r="R145" s="15"/>
      <c r="S145" s="17">
        <f>IF(OR(NOT(ISNUMBER($B145)),$C145="完了"),"",TODAY()-$B145)</f>
        <v/>
      </c>
      <c r="T145" s="12"/>
      <c r="U145" s="18">
        <f>IF(ISNUMBER($K145),$K145,IF(ISNUMBER($J145),$J145,""))</f>
        <v/>
      </c>
      <c r="V145" s="17">
        <f>IF($D145="","",IFERROR(INDEX('製品一覧'!$C$5:$C$54,MATCH($D145,'製品一覧'!$A$5:$A$54,0)),""))</f>
        <v/>
      </c>
    </row>
    <row r="146" spans="1:22">
      <c r="A146" s="11"/>
      <c r="B146" s="15"/>
      <c r="C146" s="12"/>
      <c r="D146" s="11"/>
      <c r="E146" s="16">
        <f>IF($D146="","",IFERROR(INDEX('製品一覧'!$B$5:$B$54,MATCH($D146,'製品一覧'!$A$5:$A$54,0)),"型番が未登録"))</f>
        <v/>
      </c>
      <c r="F146" s="11"/>
      <c r="G146" s="12"/>
      <c r="H146" s="12"/>
      <c r="I146" s="19"/>
      <c r="J146" s="18">
        <f>IF($F146="","",IFERROR(IF(INDEX('製品登録台帳'!$E$5:$E$1004,MATCH($F146,'製品登録台帳'!$D$5:$D$1004,0))=0,"台帳になし",INDEX('製品登録台帳'!$E$5:$E$1004,MATCH($F146,'製品登録台帳'!$D$5:$D$1004,0))),"台帳になし"))</f>
        <v/>
      </c>
      <c r="K146" s="15"/>
      <c r="L146" s="18">
        <f>IF(AND(ISNUMBER($U146),ISNUMBER($V146),$V146&gt;0),IF(DAY($U146)&gt;DAY(DATE(YEAR($U146),MONTH($U146)+$V146+1,0)),DATE(YEAR($U146),MONTH($U146)+$V146+1,0),DATE(YEAR($U146),MONTH($U146)+$V146,DAY($U146))-1),"")</f>
        <v/>
      </c>
      <c r="M146" s="6">
        <f>IF($A146&amp;$D146&amp;$F146="","",IF($L146="","確認が必要",IF(ISNUMBER($B146),IF($B146&lt;=$L146,"期間内の目安","期限切れの目安"),"受付日を入力")))</f>
        <v/>
      </c>
      <c r="N146" s="12"/>
      <c r="O146" s="19"/>
      <c r="P146" s="12"/>
      <c r="Q146" s="15"/>
      <c r="R146" s="15"/>
      <c r="S146" s="17">
        <f>IF(OR(NOT(ISNUMBER($B146)),$C146="完了"),"",TODAY()-$B146)</f>
        <v/>
      </c>
      <c r="T146" s="12"/>
      <c r="U146" s="18">
        <f>IF(ISNUMBER($K146),$K146,IF(ISNUMBER($J146),$J146,""))</f>
        <v/>
      </c>
      <c r="V146" s="17">
        <f>IF($D146="","",IFERROR(INDEX('製品一覧'!$C$5:$C$54,MATCH($D146,'製品一覧'!$A$5:$A$54,0)),""))</f>
        <v/>
      </c>
    </row>
    <row r="147" spans="1:22">
      <c r="A147" s="11"/>
      <c r="B147" s="15"/>
      <c r="C147" s="12"/>
      <c r="D147" s="11"/>
      <c r="E147" s="16">
        <f>IF($D147="","",IFERROR(INDEX('製品一覧'!$B$5:$B$54,MATCH($D147,'製品一覧'!$A$5:$A$54,0)),"型番が未登録"))</f>
        <v/>
      </c>
      <c r="F147" s="11"/>
      <c r="G147" s="12"/>
      <c r="H147" s="12"/>
      <c r="I147" s="19"/>
      <c r="J147" s="18">
        <f>IF($F147="","",IFERROR(IF(INDEX('製品登録台帳'!$E$5:$E$1004,MATCH($F147,'製品登録台帳'!$D$5:$D$1004,0))=0,"台帳になし",INDEX('製品登録台帳'!$E$5:$E$1004,MATCH($F147,'製品登録台帳'!$D$5:$D$1004,0))),"台帳になし"))</f>
        <v/>
      </c>
      <c r="K147" s="15"/>
      <c r="L147" s="18">
        <f>IF(AND(ISNUMBER($U147),ISNUMBER($V147),$V147&gt;0),IF(DAY($U147)&gt;DAY(DATE(YEAR($U147),MONTH($U147)+$V147+1,0)),DATE(YEAR($U147),MONTH($U147)+$V147+1,0),DATE(YEAR($U147),MONTH($U147)+$V147,DAY($U147))-1),"")</f>
        <v/>
      </c>
      <c r="M147" s="6">
        <f>IF($A147&amp;$D147&amp;$F147="","",IF($L147="","確認が必要",IF(ISNUMBER($B147),IF($B147&lt;=$L147,"期間内の目安","期限切れの目安"),"受付日を入力")))</f>
        <v/>
      </c>
      <c r="N147" s="12"/>
      <c r="O147" s="19"/>
      <c r="P147" s="12"/>
      <c r="Q147" s="15"/>
      <c r="R147" s="15"/>
      <c r="S147" s="17">
        <f>IF(OR(NOT(ISNUMBER($B147)),$C147="完了"),"",TODAY()-$B147)</f>
        <v/>
      </c>
      <c r="T147" s="12"/>
      <c r="U147" s="18">
        <f>IF(ISNUMBER($K147),$K147,IF(ISNUMBER($J147),$J147,""))</f>
        <v/>
      </c>
      <c r="V147" s="17">
        <f>IF($D147="","",IFERROR(INDEX('製品一覧'!$C$5:$C$54,MATCH($D147,'製品一覧'!$A$5:$A$54,0)),""))</f>
        <v/>
      </c>
    </row>
    <row r="148" spans="1:22">
      <c r="A148" s="11"/>
      <c r="B148" s="15"/>
      <c r="C148" s="12"/>
      <c r="D148" s="11"/>
      <c r="E148" s="16">
        <f>IF($D148="","",IFERROR(INDEX('製品一覧'!$B$5:$B$54,MATCH($D148,'製品一覧'!$A$5:$A$54,0)),"型番が未登録"))</f>
        <v/>
      </c>
      <c r="F148" s="11"/>
      <c r="G148" s="12"/>
      <c r="H148" s="12"/>
      <c r="I148" s="19"/>
      <c r="J148" s="18">
        <f>IF($F148="","",IFERROR(IF(INDEX('製品登録台帳'!$E$5:$E$1004,MATCH($F148,'製品登録台帳'!$D$5:$D$1004,0))=0,"台帳になし",INDEX('製品登録台帳'!$E$5:$E$1004,MATCH($F148,'製品登録台帳'!$D$5:$D$1004,0))),"台帳になし"))</f>
        <v/>
      </c>
      <c r="K148" s="15"/>
      <c r="L148" s="18">
        <f>IF(AND(ISNUMBER($U148),ISNUMBER($V148),$V148&gt;0),IF(DAY($U148)&gt;DAY(DATE(YEAR($U148),MONTH($U148)+$V148+1,0)),DATE(YEAR($U148),MONTH($U148)+$V148+1,0),DATE(YEAR($U148),MONTH($U148)+$V148,DAY($U148))-1),"")</f>
        <v/>
      </c>
      <c r="M148" s="6">
        <f>IF($A148&amp;$D148&amp;$F148="","",IF($L148="","確認が必要",IF(ISNUMBER($B148),IF($B148&lt;=$L148,"期間内の目安","期限切れの目安"),"受付日を入力")))</f>
        <v/>
      </c>
      <c r="N148" s="12"/>
      <c r="O148" s="19"/>
      <c r="P148" s="12"/>
      <c r="Q148" s="15"/>
      <c r="R148" s="15"/>
      <c r="S148" s="17">
        <f>IF(OR(NOT(ISNUMBER($B148)),$C148="完了"),"",TODAY()-$B148)</f>
        <v/>
      </c>
      <c r="T148" s="12"/>
      <c r="U148" s="18">
        <f>IF(ISNUMBER($K148),$K148,IF(ISNUMBER($J148),$J148,""))</f>
        <v/>
      </c>
      <c r="V148" s="17">
        <f>IF($D148="","",IFERROR(INDEX('製品一覧'!$C$5:$C$54,MATCH($D148,'製品一覧'!$A$5:$A$54,0)),""))</f>
        <v/>
      </c>
    </row>
    <row r="149" spans="1:22">
      <c r="A149" s="11"/>
      <c r="B149" s="15"/>
      <c r="C149" s="12"/>
      <c r="D149" s="11"/>
      <c r="E149" s="16">
        <f>IF($D149="","",IFERROR(INDEX('製品一覧'!$B$5:$B$54,MATCH($D149,'製品一覧'!$A$5:$A$54,0)),"型番が未登録"))</f>
        <v/>
      </c>
      <c r="F149" s="11"/>
      <c r="G149" s="12"/>
      <c r="H149" s="12"/>
      <c r="I149" s="19"/>
      <c r="J149" s="18">
        <f>IF($F149="","",IFERROR(IF(INDEX('製品登録台帳'!$E$5:$E$1004,MATCH($F149,'製品登録台帳'!$D$5:$D$1004,0))=0,"台帳になし",INDEX('製品登録台帳'!$E$5:$E$1004,MATCH($F149,'製品登録台帳'!$D$5:$D$1004,0))),"台帳になし"))</f>
        <v/>
      </c>
      <c r="K149" s="15"/>
      <c r="L149" s="18">
        <f>IF(AND(ISNUMBER($U149),ISNUMBER($V149),$V149&gt;0),IF(DAY($U149)&gt;DAY(DATE(YEAR($U149),MONTH($U149)+$V149+1,0)),DATE(YEAR($U149),MONTH($U149)+$V149+1,0),DATE(YEAR($U149),MONTH($U149)+$V149,DAY($U149))-1),"")</f>
        <v/>
      </c>
      <c r="M149" s="6">
        <f>IF($A149&amp;$D149&amp;$F149="","",IF($L149="","確認が必要",IF(ISNUMBER($B149),IF($B149&lt;=$L149,"期間内の目安","期限切れの目安"),"受付日を入力")))</f>
        <v/>
      </c>
      <c r="N149" s="12"/>
      <c r="O149" s="19"/>
      <c r="P149" s="12"/>
      <c r="Q149" s="15"/>
      <c r="R149" s="15"/>
      <c r="S149" s="17">
        <f>IF(OR(NOT(ISNUMBER($B149)),$C149="完了"),"",TODAY()-$B149)</f>
        <v/>
      </c>
      <c r="T149" s="12"/>
      <c r="U149" s="18">
        <f>IF(ISNUMBER($K149),$K149,IF(ISNUMBER($J149),$J149,""))</f>
        <v/>
      </c>
      <c r="V149" s="17">
        <f>IF($D149="","",IFERROR(INDEX('製品一覧'!$C$5:$C$54,MATCH($D149,'製品一覧'!$A$5:$A$54,0)),""))</f>
        <v/>
      </c>
    </row>
    <row r="150" spans="1:22">
      <c r="A150" s="11"/>
      <c r="B150" s="15"/>
      <c r="C150" s="12"/>
      <c r="D150" s="11"/>
      <c r="E150" s="16">
        <f>IF($D150="","",IFERROR(INDEX('製品一覧'!$B$5:$B$54,MATCH($D150,'製品一覧'!$A$5:$A$54,0)),"型番が未登録"))</f>
        <v/>
      </c>
      <c r="F150" s="11"/>
      <c r="G150" s="12"/>
      <c r="H150" s="12"/>
      <c r="I150" s="19"/>
      <c r="J150" s="18">
        <f>IF($F150="","",IFERROR(IF(INDEX('製品登録台帳'!$E$5:$E$1004,MATCH($F150,'製品登録台帳'!$D$5:$D$1004,0))=0,"台帳になし",INDEX('製品登録台帳'!$E$5:$E$1004,MATCH($F150,'製品登録台帳'!$D$5:$D$1004,0))),"台帳になし"))</f>
        <v/>
      </c>
      <c r="K150" s="15"/>
      <c r="L150" s="18">
        <f>IF(AND(ISNUMBER($U150),ISNUMBER($V150),$V150&gt;0),IF(DAY($U150)&gt;DAY(DATE(YEAR($U150),MONTH($U150)+$V150+1,0)),DATE(YEAR($U150),MONTH($U150)+$V150+1,0),DATE(YEAR($U150),MONTH($U150)+$V150,DAY($U150))-1),"")</f>
        <v/>
      </c>
      <c r="M150" s="6">
        <f>IF($A150&amp;$D150&amp;$F150="","",IF($L150="","確認が必要",IF(ISNUMBER($B150),IF($B150&lt;=$L150,"期間内の目安","期限切れの目安"),"受付日を入力")))</f>
        <v/>
      </c>
      <c r="N150" s="12"/>
      <c r="O150" s="19"/>
      <c r="P150" s="12"/>
      <c r="Q150" s="15"/>
      <c r="R150" s="15"/>
      <c r="S150" s="17">
        <f>IF(OR(NOT(ISNUMBER($B150)),$C150="完了"),"",TODAY()-$B150)</f>
        <v/>
      </c>
      <c r="T150" s="12"/>
      <c r="U150" s="18">
        <f>IF(ISNUMBER($K150),$K150,IF(ISNUMBER($J150),$J150,""))</f>
        <v/>
      </c>
      <c r="V150" s="17">
        <f>IF($D150="","",IFERROR(INDEX('製品一覧'!$C$5:$C$54,MATCH($D150,'製品一覧'!$A$5:$A$54,0)),""))</f>
        <v/>
      </c>
    </row>
    <row r="151" spans="1:22">
      <c r="A151" s="11"/>
      <c r="B151" s="15"/>
      <c r="C151" s="12"/>
      <c r="D151" s="11"/>
      <c r="E151" s="16">
        <f>IF($D151="","",IFERROR(INDEX('製品一覧'!$B$5:$B$54,MATCH($D151,'製品一覧'!$A$5:$A$54,0)),"型番が未登録"))</f>
        <v/>
      </c>
      <c r="F151" s="11"/>
      <c r="G151" s="12"/>
      <c r="H151" s="12"/>
      <c r="I151" s="19"/>
      <c r="J151" s="18">
        <f>IF($F151="","",IFERROR(IF(INDEX('製品登録台帳'!$E$5:$E$1004,MATCH($F151,'製品登録台帳'!$D$5:$D$1004,0))=0,"台帳になし",INDEX('製品登録台帳'!$E$5:$E$1004,MATCH($F151,'製品登録台帳'!$D$5:$D$1004,0))),"台帳になし"))</f>
        <v/>
      </c>
      <c r="K151" s="15"/>
      <c r="L151" s="18">
        <f>IF(AND(ISNUMBER($U151),ISNUMBER($V151),$V151&gt;0),IF(DAY($U151)&gt;DAY(DATE(YEAR($U151),MONTH($U151)+$V151+1,0)),DATE(YEAR($U151),MONTH($U151)+$V151+1,0),DATE(YEAR($U151),MONTH($U151)+$V151,DAY($U151))-1),"")</f>
        <v/>
      </c>
      <c r="M151" s="6">
        <f>IF($A151&amp;$D151&amp;$F151="","",IF($L151="","確認が必要",IF(ISNUMBER($B151),IF($B151&lt;=$L151,"期間内の目安","期限切れの目安"),"受付日を入力")))</f>
        <v/>
      </c>
      <c r="N151" s="12"/>
      <c r="O151" s="19"/>
      <c r="P151" s="12"/>
      <c r="Q151" s="15"/>
      <c r="R151" s="15"/>
      <c r="S151" s="17">
        <f>IF(OR(NOT(ISNUMBER($B151)),$C151="完了"),"",TODAY()-$B151)</f>
        <v/>
      </c>
      <c r="T151" s="12"/>
      <c r="U151" s="18">
        <f>IF(ISNUMBER($K151),$K151,IF(ISNUMBER($J151),$J151,""))</f>
        <v/>
      </c>
      <c r="V151" s="17">
        <f>IF($D151="","",IFERROR(INDEX('製品一覧'!$C$5:$C$54,MATCH($D151,'製品一覧'!$A$5:$A$54,0)),""))</f>
        <v/>
      </c>
    </row>
    <row r="152" spans="1:22">
      <c r="A152" s="11"/>
      <c r="B152" s="15"/>
      <c r="C152" s="12"/>
      <c r="D152" s="11"/>
      <c r="E152" s="16">
        <f>IF($D152="","",IFERROR(INDEX('製品一覧'!$B$5:$B$54,MATCH($D152,'製品一覧'!$A$5:$A$54,0)),"型番が未登録"))</f>
        <v/>
      </c>
      <c r="F152" s="11"/>
      <c r="G152" s="12"/>
      <c r="H152" s="12"/>
      <c r="I152" s="19"/>
      <c r="J152" s="18">
        <f>IF($F152="","",IFERROR(IF(INDEX('製品登録台帳'!$E$5:$E$1004,MATCH($F152,'製品登録台帳'!$D$5:$D$1004,0))=0,"台帳になし",INDEX('製品登録台帳'!$E$5:$E$1004,MATCH($F152,'製品登録台帳'!$D$5:$D$1004,0))),"台帳になし"))</f>
        <v/>
      </c>
      <c r="K152" s="15"/>
      <c r="L152" s="18">
        <f>IF(AND(ISNUMBER($U152),ISNUMBER($V152),$V152&gt;0),IF(DAY($U152)&gt;DAY(DATE(YEAR($U152),MONTH($U152)+$V152+1,0)),DATE(YEAR($U152),MONTH($U152)+$V152+1,0),DATE(YEAR($U152),MONTH($U152)+$V152,DAY($U152))-1),"")</f>
        <v/>
      </c>
      <c r="M152" s="6">
        <f>IF($A152&amp;$D152&amp;$F152="","",IF($L152="","確認が必要",IF(ISNUMBER($B152),IF($B152&lt;=$L152,"期間内の目安","期限切れの目安"),"受付日を入力")))</f>
        <v/>
      </c>
      <c r="N152" s="12"/>
      <c r="O152" s="19"/>
      <c r="P152" s="12"/>
      <c r="Q152" s="15"/>
      <c r="R152" s="15"/>
      <c r="S152" s="17">
        <f>IF(OR(NOT(ISNUMBER($B152)),$C152="完了"),"",TODAY()-$B152)</f>
        <v/>
      </c>
      <c r="T152" s="12"/>
      <c r="U152" s="18">
        <f>IF(ISNUMBER($K152),$K152,IF(ISNUMBER($J152),$J152,""))</f>
        <v/>
      </c>
      <c r="V152" s="17">
        <f>IF($D152="","",IFERROR(INDEX('製品一覧'!$C$5:$C$54,MATCH($D152,'製品一覧'!$A$5:$A$54,0)),""))</f>
        <v/>
      </c>
    </row>
    <row r="153" spans="1:22">
      <c r="A153" s="11"/>
      <c r="B153" s="15"/>
      <c r="C153" s="12"/>
      <c r="D153" s="11"/>
      <c r="E153" s="16">
        <f>IF($D153="","",IFERROR(INDEX('製品一覧'!$B$5:$B$54,MATCH($D153,'製品一覧'!$A$5:$A$54,0)),"型番が未登録"))</f>
        <v/>
      </c>
      <c r="F153" s="11"/>
      <c r="G153" s="12"/>
      <c r="H153" s="12"/>
      <c r="I153" s="19"/>
      <c r="J153" s="18">
        <f>IF($F153="","",IFERROR(IF(INDEX('製品登録台帳'!$E$5:$E$1004,MATCH($F153,'製品登録台帳'!$D$5:$D$1004,0))=0,"台帳になし",INDEX('製品登録台帳'!$E$5:$E$1004,MATCH($F153,'製品登録台帳'!$D$5:$D$1004,0))),"台帳になし"))</f>
        <v/>
      </c>
      <c r="K153" s="15"/>
      <c r="L153" s="18">
        <f>IF(AND(ISNUMBER($U153),ISNUMBER($V153),$V153&gt;0),IF(DAY($U153)&gt;DAY(DATE(YEAR($U153),MONTH($U153)+$V153+1,0)),DATE(YEAR($U153),MONTH($U153)+$V153+1,0),DATE(YEAR($U153),MONTH($U153)+$V153,DAY($U153))-1),"")</f>
        <v/>
      </c>
      <c r="M153" s="6">
        <f>IF($A153&amp;$D153&amp;$F153="","",IF($L153="","確認が必要",IF(ISNUMBER($B153),IF($B153&lt;=$L153,"期間内の目安","期限切れの目安"),"受付日を入力")))</f>
        <v/>
      </c>
      <c r="N153" s="12"/>
      <c r="O153" s="19"/>
      <c r="P153" s="12"/>
      <c r="Q153" s="15"/>
      <c r="R153" s="15"/>
      <c r="S153" s="17">
        <f>IF(OR(NOT(ISNUMBER($B153)),$C153="完了"),"",TODAY()-$B153)</f>
        <v/>
      </c>
      <c r="T153" s="12"/>
      <c r="U153" s="18">
        <f>IF(ISNUMBER($K153),$K153,IF(ISNUMBER($J153),$J153,""))</f>
        <v/>
      </c>
      <c r="V153" s="17">
        <f>IF($D153="","",IFERROR(INDEX('製品一覧'!$C$5:$C$54,MATCH($D153,'製品一覧'!$A$5:$A$54,0)),""))</f>
        <v/>
      </c>
    </row>
    <row r="154" spans="1:22">
      <c r="A154" s="11"/>
      <c r="B154" s="15"/>
      <c r="C154" s="12"/>
      <c r="D154" s="11"/>
      <c r="E154" s="16">
        <f>IF($D154="","",IFERROR(INDEX('製品一覧'!$B$5:$B$54,MATCH($D154,'製品一覧'!$A$5:$A$54,0)),"型番が未登録"))</f>
        <v/>
      </c>
      <c r="F154" s="11"/>
      <c r="G154" s="12"/>
      <c r="H154" s="12"/>
      <c r="I154" s="19"/>
      <c r="J154" s="18">
        <f>IF($F154="","",IFERROR(IF(INDEX('製品登録台帳'!$E$5:$E$1004,MATCH($F154,'製品登録台帳'!$D$5:$D$1004,0))=0,"台帳になし",INDEX('製品登録台帳'!$E$5:$E$1004,MATCH($F154,'製品登録台帳'!$D$5:$D$1004,0))),"台帳になし"))</f>
        <v/>
      </c>
      <c r="K154" s="15"/>
      <c r="L154" s="18">
        <f>IF(AND(ISNUMBER($U154),ISNUMBER($V154),$V154&gt;0),IF(DAY($U154)&gt;DAY(DATE(YEAR($U154),MONTH($U154)+$V154+1,0)),DATE(YEAR($U154),MONTH($U154)+$V154+1,0),DATE(YEAR($U154),MONTH($U154)+$V154,DAY($U154))-1),"")</f>
        <v/>
      </c>
      <c r="M154" s="6">
        <f>IF($A154&amp;$D154&amp;$F154="","",IF($L154="","確認が必要",IF(ISNUMBER($B154),IF($B154&lt;=$L154,"期間内の目安","期限切れの目安"),"受付日を入力")))</f>
        <v/>
      </c>
      <c r="N154" s="12"/>
      <c r="O154" s="19"/>
      <c r="P154" s="12"/>
      <c r="Q154" s="15"/>
      <c r="R154" s="15"/>
      <c r="S154" s="17">
        <f>IF(OR(NOT(ISNUMBER($B154)),$C154="完了"),"",TODAY()-$B154)</f>
        <v/>
      </c>
      <c r="T154" s="12"/>
      <c r="U154" s="18">
        <f>IF(ISNUMBER($K154),$K154,IF(ISNUMBER($J154),$J154,""))</f>
        <v/>
      </c>
      <c r="V154" s="17">
        <f>IF($D154="","",IFERROR(INDEX('製品一覧'!$C$5:$C$54,MATCH($D154,'製品一覧'!$A$5:$A$54,0)),""))</f>
        <v/>
      </c>
    </row>
    <row r="155" spans="1:22">
      <c r="A155" s="11"/>
      <c r="B155" s="15"/>
      <c r="C155" s="12"/>
      <c r="D155" s="11"/>
      <c r="E155" s="16">
        <f>IF($D155="","",IFERROR(INDEX('製品一覧'!$B$5:$B$54,MATCH($D155,'製品一覧'!$A$5:$A$54,0)),"型番が未登録"))</f>
        <v/>
      </c>
      <c r="F155" s="11"/>
      <c r="G155" s="12"/>
      <c r="H155" s="12"/>
      <c r="I155" s="19"/>
      <c r="J155" s="18">
        <f>IF($F155="","",IFERROR(IF(INDEX('製品登録台帳'!$E$5:$E$1004,MATCH($F155,'製品登録台帳'!$D$5:$D$1004,0))=0,"台帳になし",INDEX('製品登録台帳'!$E$5:$E$1004,MATCH($F155,'製品登録台帳'!$D$5:$D$1004,0))),"台帳になし"))</f>
        <v/>
      </c>
      <c r="K155" s="15"/>
      <c r="L155" s="18">
        <f>IF(AND(ISNUMBER($U155),ISNUMBER($V155),$V155&gt;0),IF(DAY($U155)&gt;DAY(DATE(YEAR($U155),MONTH($U155)+$V155+1,0)),DATE(YEAR($U155),MONTH($U155)+$V155+1,0),DATE(YEAR($U155),MONTH($U155)+$V155,DAY($U155))-1),"")</f>
        <v/>
      </c>
      <c r="M155" s="6">
        <f>IF($A155&amp;$D155&amp;$F155="","",IF($L155="","確認が必要",IF(ISNUMBER($B155),IF($B155&lt;=$L155,"期間内の目安","期限切れの目安"),"受付日を入力")))</f>
        <v/>
      </c>
      <c r="N155" s="12"/>
      <c r="O155" s="19"/>
      <c r="P155" s="12"/>
      <c r="Q155" s="15"/>
      <c r="R155" s="15"/>
      <c r="S155" s="17">
        <f>IF(OR(NOT(ISNUMBER($B155)),$C155="完了"),"",TODAY()-$B155)</f>
        <v/>
      </c>
      <c r="T155" s="12"/>
      <c r="U155" s="18">
        <f>IF(ISNUMBER($K155),$K155,IF(ISNUMBER($J155),$J155,""))</f>
        <v/>
      </c>
      <c r="V155" s="17">
        <f>IF($D155="","",IFERROR(INDEX('製品一覧'!$C$5:$C$54,MATCH($D155,'製品一覧'!$A$5:$A$54,0)),""))</f>
        <v/>
      </c>
    </row>
    <row r="156" spans="1:22">
      <c r="A156" s="11"/>
      <c r="B156" s="15"/>
      <c r="C156" s="12"/>
      <c r="D156" s="11"/>
      <c r="E156" s="16">
        <f>IF($D156="","",IFERROR(INDEX('製品一覧'!$B$5:$B$54,MATCH($D156,'製品一覧'!$A$5:$A$54,0)),"型番が未登録"))</f>
        <v/>
      </c>
      <c r="F156" s="11"/>
      <c r="G156" s="12"/>
      <c r="H156" s="12"/>
      <c r="I156" s="19"/>
      <c r="J156" s="18">
        <f>IF($F156="","",IFERROR(IF(INDEX('製品登録台帳'!$E$5:$E$1004,MATCH($F156,'製品登録台帳'!$D$5:$D$1004,0))=0,"台帳になし",INDEX('製品登録台帳'!$E$5:$E$1004,MATCH($F156,'製品登録台帳'!$D$5:$D$1004,0))),"台帳になし"))</f>
        <v/>
      </c>
      <c r="K156" s="15"/>
      <c r="L156" s="18">
        <f>IF(AND(ISNUMBER($U156),ISNUMBER($V156),$V156&gt;0),IF(DAY($U156)&gt;DAY(DATE(YEAR($U156),MONTH($U156)+$V156+1,0)),DATE(YEAR($U156),MONTH($U156)+$V156+1,0),DATE(YEAR($U156),MONTH($U156)+$V156,DAY($U156))-1),"")</f>
        <v/>
      </c>
      <c r="M156" s="6">
        <f>IF($A156&amp;$D156&amp;$F156="","",IF($L156="","確認が必要",IF(ISNUMBER($B156),IF($B156&lt;=$L156,"期間内の目安","期限切れの目安"),"受付日を入力")))</f>
        <v/>
      </c>
      <c r="N156" s="12"/>
      <c r="O156" s="19"/>
      <c r="P156" s="12"/>
      <c r="Q156" s="15"/>
      <c r="R156" s="15"/>
      <c r="S156" s="17">
        <f>IF(OR(NOT(ISNUMBER($B156)),$C156="完了"),"",TODAY()-$B156)</f>
        <v/>
      </c>
      <c r="T156" s="12"/>
      <c r="U156" s="18">
        <f>IF(ISNUMBER($K156),$K156,IF(ISNUMBER($J156),$J156,""))</f>
        <v/>
      </c>
      <c r="V156" s="17">
        <f>IF($D156="","",IFERROR(INDEX('製品一覧'!$C$5:$C$54,MATCH($D156,'製品一覧'!$A$5:$A$54,0)),""))</f>
        <v/>
      </c>
    </row>
    <row r="157" spans="1:22">
      <c r="A157" s="11"/>
      <c r="B157" s="15"/>
      <c r="C157" s="12"/>
      <c r="D157" s="11"/>
      <c r="E157" s="16">
        <f>IF($D157="","",IFERROR(INDEX('製品一覧'!$B$5:$B$54,MATCH($D157,'製品一覧'!$A$5:$A$54,0)),"型番が未登録"))</f>
        <v/>
      </c>
      <c r="F157" s="11"/>
      <c r="G157" s="12"/>
      <c r="H157" s="12"/>
      <c r="I157" s="19"/>
      <c r="J157" s="18">
        <f>IF($F157="","",IFERROR(IF(INDEX('製品登録台帳'!$E$5:$E$1004,MATCH($F157,'製品登録台帳'!$D$5:$D$1004,0))=0,"台帳になし",INDEX('製品登録台帳'!$E$5:$E$1004,MATCH($F157,'製品登録台帳'!$D$5:$D$1004,0))),"台帳になし"))</f>
        <v/>
      </c>
      <c r="K157" s="15"/>
      <c r="L157" s="18">
        <f>IF(AND(ISNUMBER($U157),ISNUMBER($V157),$V157&gt;0),IF(DAY($U157)&gt;DAY(DATE(YEAR($U157),MONTH($U157)+$V157+1,0)),DATE(YEAR($U157),MONTH($U157)+$V157+1,0),DATE(YEAR($U157),MONTH($U157)+$V157,DAY($U157))-1),"")</f>
        <v/>
      </c>
      <c r="M157" s="6">
        <f>IF($A157&amp;$D157&amp;$F157="","",IF($L157="","確認が必要",IF(ISNUMBER($B157),IF($B157&lt;=$L157,"期間内の目安","期限切れの目安"),"受付日を入力")))</f>
        <v/>
      </c>
      <c r="N157" s="12"/>
      <c r="O157" s="19"/>
      <c r="P157" s="12"/>
      <c r="Q157" s="15"/>
      <c r="R157" s="15"/>
      <c r="S157" s="17">
        <f>IF(OR(NOT(ISNUMBER($B157)),$C157="完了"),"",TODAY()-$B157)</f>
        <v/>
      </c>
      <c r="T157" s="12"/>
      <c r="U157" s="18">
        <f>IF(ISNUMBER($K157),$K157,IF(ISNUMBER($J157),$J157,""))</f>
        <v/>
      </c>
      <c r="V157" s="17">
        <f>IF($D157="","",IFERROR(INDEX('製品一覧'!$C$5:$C$54,MATCH($D157,'製品一覧'!$A$5:$A$54,0)),""))</f>
        <v/>
      </c>
    </row>
    <row r="158" spans="1:22">
      <c r="A158" s="11"/>
      <c r="B158" s="15"/>
      <c r="C158" s="12"/>
      <c r="D158" s="11"/>
      <c r="E158" s="16">
        <f>IF($D158="","",IFERROR(INDEX('製品一覧'!$B$5:$B$54,MATCH($D158,'製品一覧'!$A$5:$A$54,0)),"型番が未登録"))</f>
        <v/>
      </c>
      <c r="F158" s="11"/>
      <c r="G158" s="12"/>
      <c r="H158" s="12"/>
      <c r="I158" s="19"/>
      <c r="J158" s="18">
        <f>IF($F158="","",IFERROR(IF(INDEX('製品登録台帳'!$E$5:$E$1004,MATCH($F158,'製品登録台帳'!$D$5:$D$1004,0))=0,"台帳になし",INDEX('製品登録台帳'!$E$5:$E$1004,MATCH($F158,'製品登録台帳'!$D$5:$D$1004,0))),"台帳になし"))</f>
        <v/>
      </c>
      <c r="K158" s="15"/>
      <c r="L158" s="18">
        <f>IF(AND(ISNUMBER($U158),ISNUMBER($V158),$V158&gt;0),IF(DAY($U158)&gt;DAY(DATE(YEAR($U158),MONTH($U158)+$V158+1,0)),DATE(YEAR($U158),MONTH($U158)+$V158+1,0),DATE(YEAR($U158),MONTH($U158)+$V158,DAY($U158))-1),"")</f>
        <v/>
      </c>
      <c r="M158" s="6">
        <f>IF($A158&amp;$D158&amp;$F158="","",IF($L158="","確認が必要",IF(ISNUMBER($B158),IF($B158&lt;=$L158,"期間内の目安","期限切れの目安"),"受付日を入力")))</f>
        <v/>
      </c>
      <c r="N158" s="12"/>
      <c r="O158" s="19"/>
      <c r="P158" s="12"/>
      <c r="Q158" s="15"/>
      <c r="R158" s="15"/>
      <c r="S158" s="17">
        <f>IF(OR(NOT(ISNUMBER($B158)),$C158="完了"),"",TODAY()-$B158)</f>
        <v/>
      </c>
      <c r="T158" s="12"/>
      <c r="U158" s="18">
        <f>IF(ISNUMBER($K158),$K158,IF(ISNUMBER($J158),$J158,""))</f>
        <v/>
      </c>
      <c r="V158" s="17">
        <f>IF($D158="","",IFERROR(INDEX('製品一覧'!$C$5:$C$54,MATCH($D158,'製品一覧'!$A$5:$A$54,0)),""))</f>
        <v/>
      </c>
    </row>
    <row r="159" spans="1:22">
      <c r="A159" s="11"/>
      <c r="B159" s="15"/>
      <c r="C159" s="12"/>
      <c r="D159" s="11"/>
      <c r="E159" s="16">
        <f>IF($D159="","",IFERROR(INDEX('製品一覧'!$B$5:$B$54,MATCH($D159,'製品一覧'!$A$5:$A$54,0)),"型番が未登録"))</f>
        <v/>
      </c>
      <c r="F159" s="11"/>
      <c r="G159" s="12"/>
      <c r="H159" s="12"/>
      <c r="I159" s="19"/>
      <c r="J159" s="18">
        <f>IF($F159="","",IFERROR(IF(INDEX('製品登録台帳'!$E$5:$E$1004,MATCH($F159,'製品登録台帳'!$D$5:$D$1004,0))=0,"台帳になし",INDEX('製品登録台帳'!$E$5:$E$1004,MATCH($F159,'製品登録台帳'!$D$5:$D$1004,0))),"台帳になし"))</f>
        <v/>
      </c>
      <c r="K159" s="15"/>
      <c r="L159" s="18">
        <f>IF(AND(ISNUMBER($U159),ISNUMBER($V159),$V159&gt;0),IF(DAY($U159)&gt;DAY(DATE(YEAR($U159),MONTH($U159)+$V159+1,0)),DATE(YEAR($U159),MONTH($U159)+$V159+1,0),DATE(YEAR($U159),MONTH($U159)+$V159,DAY($U159))-1),"")</f>
        <v/>
      </c>
      <c r="M159" s="6">
        <f>IF($A159&amp;$D159&amp;$F159="","",IF($L159="","確認が必要",IF(ISNUMBER($B159),IF($B159&lt;=$L159,"期間内の目安","期限切れの目安"),"受付日を入力")))</f>
        <v/>
      </c>
      <c r="N159" s="12"/>
      <c r="O159" s="19"/>
      <c r="P159" s="12"/>
      <c r="Q159" s="15"/>
      <c r="R159" s="15"/>
      <c r="S159" s="17">
        <f>IF(OR(NOT(ISNUMBER($B159)),$C159="完了"),"",TODAY()-$B159)</f>
        <v/>
      </c>
      <c r="T159" s="12"/>
      <c r="U159" s="18">
        <f>IF(ISNUMBER($K159),$K159,IF(ISNUMBER($J159),$J159,""))</f>
        <v/>
      </c>
      <c r="V159" s="17">
        <f>IF($D159="","",IFERROR(INDEX('製品一覧'!$C$5:$C$54,MATCH($D159,'製品一覧'!$A$5:$A$54,0)),""))</f>
        <v/>
      </c>
    </row>
    <row r="160" spans="1:22">
      <c r="A160" s="11"/>
      <c r="B160" s="15"/>
      <c r="C160" s="12"/>
      <c r="D160" s="11"/>
      <c r="E160" s="16">
        <f>IF($D160="","",IFERROR(INDEX('製品一覧'!$B$5:$B$54,MATCH($D160,'製品一覧'!$A$5:$A$54,0)),"型番が未登録"))</f>
        <v/>
      </c>
      <c r="F160" s="11"/>
      <c r="G160" s="12"/>
      <c r="H160" s="12"/>
      <c r="I160" s="19"/>
      <c r="J160" s="18">
        <f>IF($F160="","",IFERROR(IF(INDEX('製品登録台帳'!$E$5:$E$1004,MATCH($F160,'製品登録台帳'!$D$5:$D$1004,0))=0,"台帳になし",INDEX('製品登録台帳'!$E$5:$E$1004,MATCH($F160,'製品登録台帳'!$D$5:$D$1004,0))),"台帳になし"))</f>
        <v/>
      </c>
      <c r="K160" s="15"/>
      <c r="L160" s="18">
        <f>IF(AND(ISNUMBER($U160),ISNUMBER($V160),$V160&gt;0),IF(DAY($U160)&gt;DAY(DATE(YEAR($U160),MONTH($U160)+$V160+1,0)),DATE(YEAR($U160),MONTH($U160)+$V160+1,0),DATE(YEAR($U160),MONTH($U160)+$V160,DAY($U160))-1),"")</f>
        <v/>
      </c>
      <c r="M160" s="6">
        <f>IF($A160&amp;$D160&amp;$F160="","",IF($L160="","確認が必要",IF(ISNUMBER($B160),IF($B160&lt;=$L160,"期間内の目安","期限切れの目安"),"受付日を入力")))</f>
        <v/>
      </c>
      <c r="N160" s="12"/>
      <c r="O160" s="19"/>
      <c r="P160" s="12"/>
      <c r="Q160" s="15"/>
      <c r="R160" s="15"/>
      <c r="S160" s="17">
        <f>IF(OR(NOT(ISNUMBER($B160)),$C160="完了"),"",TODAY()-$B160)</f>
        <v/>
      </c>
      <c r="T160" s="12"/>
      <c r="U160" s="18">
        <f>IF(ISNUMBER($K160),$K160,IF(ISNUMBER($J160),$J160,""))</f>
        <v/>
      </c>
      <c r="V160" s="17">
        <f>IF($D160="","",IFERROR(INDEX('製品一覧'!$C$5:$C$54,MATCH($D160,'製品一覧'!$A$5:$A$54,0)),""))</f>
        <v/>
      </c>
    </row>
    <row r="161" spans="1:22">
      <c r="A161" s="11"/>
      <c r="B161" s="15"/>
      <c r="C161" s="12"/>
      <c r="D161" s="11"/>
      <c r="E161" s="16">
        <f>IF($D161="","",IFERROR(INDEX('製品一覧'!$B$5:$B$54,MATCH($D161,'製品一覧'!$A$5:$A$54,0)),"型番が未登録"))</f>
        <v/>
      </c>
      <c r="F161" s="11"/>
      <c r="G161" s="12"/>
      <c r="H161" s="12"/>
      <c r="I161" s="19"/>
      <c r="J161" s="18">
        <f>IF($F161="","",IFERROR(IF(INDEX('製品登録台帳'!$E$5:$E$1004,MATCH($F161,'製品登録台帳'!$D$5:$D$1004,0))=0,"台帳になし",INDEX('製品登録台帳'!$E$5:$E$1004,MATCH($F161,'製品登録台帳'!$D$5:$D$1004,0))),"台帳になし"))</f>
        <v/>
      </c>
      <c r="K161" s="15"/>
      <c r="L161" s="18">
        <f>IF(AND(ISNUMBER($U161),ISNUMBER($V161),$V161&gt;0),IF(DAY($U161)&gt;DAY(DATE(YEAR($U161),MONTH($U161)+$V161+1,0)),DATE(YEAR($U161),MONTH($U161)+$V161+1,0),DATE(YEAR($U161),MONTH($U161)+$V161,DAY($U161))-1),"")</f>
        <v/>
      </c>
      <c r="M161" s="6">
        <f>IF($A161&amp;$D161&amp;$F161="","",IF($L161="","確認が必要",IF(ISNUMBER($B161),IF($B161&lt;=$L161,"期間内の目安","期限切れの目安"),"受付日を入力")))</f>
        <v/>
      </c>
      <c r="N161" s="12"/>
      <c r="O161" s="19"/>
      <c r="P161" s="12"/>
      <c r="Q161" s="15"/>
      <c r="R161" s="15"/>
      <c r="S161" s="17">
        <f>IF(OR(NOT(ISNUMBER($B161)),$C161="完了"),"",TODAY()-$B161)</f>
        <v/>
      </c>
      <c r="T161" s="12"/>
      <c r="U161" s="18">
        <f>IF(ISNUMBER($K161),$K161,IF(ISNUMBER($J161),$J161,""))</f>
        <v/>
      </c>
      <c r="V161" s="17">
        <f>IF($D161="","",IFERROR(INDEX('製品一覧'!$C$5:$C$54,MATCH($D161,'製品一覧'!$A$5:$A$54,0)),""))</f>
        <v/>
      </c>
    </row>
    <row r="162" spans="1:22">
      <c r="A162" s="11"/>
      <c r="B162" s="15"/>
      <c r="C162" s="12"/>
      <c r="D162" s="11"/>
      <c r="E162" s="16">
        <f>IF($D162="","",IFERROR(INDEX('製品一覧'!$B$5:$B$54,MATCH($D162,'製品一覧'!$A$5:$A$54,0)),"型番が未登録"))</f>
        <v/>
      </c>
      <c r="F162" s="11"/>
      <c r="G162" s="12"/>
      <c r="H162" s="12"/>
      <c r="I162" s="19"/>
      <c r="J162" s="18">
        <f>IF($F162="","",IFERROR(IF(INDEX('製品登録台帳'!$E$5:$E$1004,MATCH($F162,'製品登録台帳'!$D$5:$D$1004,0))=0,"台帳になし",INDEX('製品登録台帳'!$E$5:$E$1004,MATCH($F162,'製品登録台帳'!$D$5:$D$1004,0))),"台帳になし"))</f>
        <v/>
      </c>
      <c r="K162" s="15"/>
      <c r="L162" s="18">
        <f>IF(AND(ISNUMBER($U162),ISNUMBER($V162),$V162&gt;0),IF(DAY($U162)&gt;DAY(DATE(YEAR($U162),MONTH($U162)+$V162+1,0)),DATE(YEAR($U162),MONTH($U162)+$V162+1,0),DATE(YEAR($U162),MONTH($U162)+$V162,DAY($U162))-1),"")</f>
        <v/>
      </c>
      <c r="M162" s="6">
        <f>IF($A162&amp;$D162&amp;$F162="","",IF($L162="","確認が必要",IF(ISNUMBER($B162),IF($B162&lt;=$L162,"期間内の目安","期限切れの目安"),"受付日を入力")))</f>
        <v/>
      </c>
      <c r="N162" s="12"/>
      <c r="O162" s="19"/>
      <c r="P162" s="12"/>
      <c r="Q162" s="15"/>
      <c r="R162" s="15"/>
      <c r="S162" s="17">
        <f>IF(OR(NOT(ISNUMBER($B162)),$C162="完了"),"",TODAY()-$B162)</f>
        <v/>
      </c>
      <c r="T162" s="12"/>
      <c r="U162" s="18">
        <f>IF(ISNUMBER($K162),$K162,IF(ISNUMBER($J162),$J162,""))</f>
        <v/>
      </c>
      <c r="V162" s="17">
        <f>IF($D162="","",IFERROR(INDEX('製品一覧'!$C$5:$C$54,MATCH($D162,'製品一覧'!$A$5:$A$54,0)),""))</f>
        <v/>
      </c>
    </row>
    <row r="163" spans="1:22">
      <c r="A163" s="11"/>
      <c r="B163" s="15"/>
      <c r="C163" s="12"/>
      <c r="D163" s="11"/>
      <c r="E163" s="16">
        <f>IF($D163="","",IFERROR(INDEX('製品一覧'!$B$5:$B$54,MATCH($D163,'製品一覧'!$A$5:$A$54,0)),"型番が未登録"))</f>
        <v/>
      </c>
      <c r="F163" s="11"/>
      <c r="G163" s="12"/>
      <c r="H163" s="12"/>
      <c r="I163" s="19"/>
      <c r="J163" s="18">
        <f>IF($F163="","",IFERROR(IF(INDEX('製品登録台帳'!$E$5:$E$1004,MATCH($F163,'製品登録台帳'!$D$5:$D$1004,0))=0,"台帳になし",INDEX('製品登録台帳'!$E$5:$E$1004,MATCH($F163,'製品登録台帳'!$D$5:$D$1004,0))),"台帳になし"))</f>
        <v/>
      </c>
      <c r="K163" s="15"/>
      <c r="L163" s="18">
        <f>IF(AND(ISNUMBER($U163),ISNUMBER($V163),$V163&gt;0),IF(DAY($U163)&gt;DAY(DATE(YEAR($U163),MONTH($U163)+$V163+1,0)),DATE(YEAR($U163),MONTH($U163)+$V163+1,0),DATE(YEAR($U163),MONTH($U163)+$V163,DAY($U163))-1),"")</f>
        <v/>
      </c>
      <c r="M163" s="6">
        <f>IF($A163&amp;$D163&amp;$F163="","",IF($L163="","確認が必要",IF(ISNUMBER($B163),IF($B163&lt;=$L163,"期間内の目安","期限切れの目安"),"受付日を入力")))</f>
        <v/>
      </c>
      <c r="N163" s="12"/>
      <c r="O163" s="19"/>
      <c r="P163" s="12"/>
      <c r="Q163" s="15"/>
      <c r="R163" s="15"/>
      <c r="S163" s="17">
        <f>IF(OR(NOT(ISNUMBER($B163)),$C163="完了"),"",TODAY()-$B163)</f>
        <v/>
      </c>
      <c r="T163" s="12"/>
      <c r="U163" s="18">
        <f>IF(ISNUMBER($K163),$K163,IF(ISNUMBER($J163),$J163,""))</f>
        <v/>
      </c>
      <c r="V163" s="17">
        <f>IF($D163="","",IFERROR(INDEX('製品一覧'!$C$5:$C$54,MATCH($D163,'製品一覧'!$A$5:$A$54,0)),""))</f>
        <v/>
      </c>
    </row>
    <row r="164" spans="1:22">
      <c r="A164" s="11"/>
      <c r="B164" s="15"/>
      <c r="C164" s="12"/>
      <c r="D164" s="11"/>
      <c r="E164" s="16">
        <f>IF($D164="","",IFERROR(INDEX('製品一覧'!$B$5:$B$54,MATCH($D164,'製品一覧'!$A$5:$A$54,0)),"型番が未登録"))</f>
        <v/>
      </c>
      <c r="F164" s="11"/>
      <c r="G164" s="12"/>
      <c r="H164" s="12"/>
      <c r="I164" s="19"/>
      <c r="J164" s="18">
        <f>IF($F164="","",IFERROR(IF(INDEX('製品登録台帳'!$E$5:$E$1004,MATCH($F164,'製品登録台帳'!$D$5:$D$1004,0))=0,"台帳になし",INDEX('製品登録台帳'!$E$5:$E$1004,MATCH($F164,'製品登録台帳'!$D$5:$D$1004,0))),"台帳になし"))</f>
        <v/>
      </c>
      <c r="K164" s="15"/>
      <c r="L164" s="18">
        <f>IF(AND(ISNUMBER($U164),ISNUMBER($V164),$V164&gt;0),IF(DAY($U164)&gt;DAY(DATE(YEAR($U164),MONTH($U164)+$V164+1,0)),DATE(YEAR($U164),MONTH($U164)+$V164+1,0),DATE(YEAR($U164),MONTH($U164)+$V164,DAY($U164))-1),"")</f>
        <v/>
      </c>
      <c r="M164" s="6">
        <f>IF($A164&amp;$D164&amp;$F164="","",IF($L164="","確認が必要",IF(ISNUMBER($B164),IF($B164&lt;=$L164,"期間内の目安","期限切れの目安"),"受付日を入力")))</f>
        <v/>
      </c>
      <c r="N164" s="12"/>
      <c r="O164" s="19"/>
      <c r="P164" s="12"/>
      <c r="Q164" s="15"/>
      <c r="R164" s="15"/>
      <c r="S164" s="17">
        <f>IF(OR(NOT(ISNUMBER($B164)),$C164="完了"),"",TODAY()-$B164)</f>
        <v/>
      </c>
      <c r="T164" s="12"/>
      <c r="U164" s="18">
        <f>IF(ISNUMBER($K164),$K164,IF(ISNUMBER($J164),$J164,""))</f>
        <v/>
      </c>
      <c r="V164" s="17">
        <f>IF($D164="","",IFERROR(INDEX('製品一覧'!$C$5:$C$54,MATCH($D164,'製品一覧'!$A$5:$A$54,0)),""))</f>
        <v/>
      </c>
    </row>
    <row r="165" spans="1:22">
      <c r="A165" s="11"/>
      <c r="B165" s="15"/>
      <c r="C165" s="12"/>
      <c r="D165" s="11"/>
      <c r="E165" s="16">
        <f>IF($D165="","",IFERROR(INDEX('製品一覧'!$B$5:$B$54,MATCH($D165,'製品一覧'!$A$5:$A$54,0)),"型番が未登録"))</f>
        <v/>
      </c>
      <c r="F165" s="11"/>
      <c r="G165" s="12"/>
      <c r="H165" s="12"/>
      <c r="I165" s="19"/>
      <c r="J165" s="18">
        <f>IF($F165="","",IFERROR(IF(INDEX('製品登録台帳'!$E$5:$E$1004,MATCH($F165,'製品登録台帳'!$D$5:$D$1004,0))=0,"台帳になし",INDEX('製品登録台帳'!$E$5:$E$1004,MATCH($F165,'製品登録台帳'!$D$5:$D$1004,0))),"台帳になし"))</f>
        <v/>
      </c>
      <c r="K165" s="15"/>
      <c r="L165" s="18">
        <f>IF(AND(ISNUMBER($U165),ISNUMBER($V165),$V165&gt;0),IF(DAY($U165)&gt;DAY(DATE(YEAR($U165),MONTH($U165)+$V165+1,0)),DATE(YEAR($U165),MONTH($U165)+$V165+1,0),DATE(YEAR($U165),MONTH($U165)+$V165,DAY($U165))-1),"")</f>
        <v/>
      </c>
      <c r="M165" s="6">
        <f>IF($A165&amp;$D165&amp;$F165="","",IF($L165="","確認が必要",IF(ISNUMBER($B165),IF($B165&lt;=$L165,"期間内の目安","期限切れの目安"),"受付日を入力")))</f>
        <v/>
      </c>
      <c r="N165" s="12"/>
      <c r="O165" s="19"/>
      <c r="P165" s="12"/>
      <c r="Q165" s="15"/>
      <c r="R165" s="15"/>
      <c r="S165" s="17">
        <f>IF(OR(NOT(ISNUMBER($B165)),$C165="完了"),"",TODAY()-$B165)</f>
        <v/>
      </c>
      <c r="T165" s="12"/>
      <c r="U165" s="18">
        <f>IF(ISNUMBER($K165),$K165,IF(ISNUMBER($J165),$J165,""))</f>
        <v/>
      </c>
      <c r="V165" s="17">
        <f>IF($D165="","",IFERROR(INDEX('製品一覧'!$C$5:$C$54,MATCH($D165,'製品一覧'!$A$5:$A$54,0)),""))</f>
        <v/>
      </c>
    </row>
    <row r="166" spans="1:22">
      <c r="A166" s="11"/>
      <c r="B166" s="15"/>
      <c r="C166" s="12"/>
      <c r="D166" s="11"/>
      <c r="E166" s="16">
        <f>IF($D166="","",IFERROR(INDEX('製品一覧'!$B$5:$B$54,MATCH($D166,'製品一覧'!$A$5:$A$54,0)),"型番が未登録"))</f>
        <v/>
      </c>
      <c r="F166" s="11"/>
      <c r="G166" s="12"/>
      <c r="H166" s="12"/>
      <c r="I166" s="19"/>
      <c r="J166" s="18">
        <f>IF($F166="","",IFERROR(IF(INDEX('製品登録台帳'!$E$5:$E$1004,MATCH($F166,'製品登録台帳'!$D$5:$D$1004,0))=0,"台帳になし",INDEX('製品登録台帳'!$E$5:$E$1004,MATCH($F166,'製品登録台帳'!$D$5:$D$1004,0))),"台帳になし"))</f>
        <v/>
      </c>
      <c r="K166" s="15"/>
      <c r="L166" s="18">
        <f>IF(AND(ISNUMBER($U166),ISNUMBER($V166),$V166&gt;0),IF(DAY($U166)&gt;DAY(DATE(YEAR($U166),MONTH($U166)+$V166+1,0)),DATE(YEAR($U166),MONTH($U166)+$V166+1,0),DATE(YEAR($U166),MONTH($U166)+$V166,DAY($U166))-1),"")</f>
        <v/>
      </c>
      <c r="M166" s="6">
        <f>IF($A166&amp;$D166&amp;$F166="","",IF($L166="","確認が必要",IF(ISNUMBER($B166),IF($B166&lt;=$L166,"期間内の目安","期限切れの目安"),"受付日を入力")))</f>
        <v/>
      </c>
      <c r="N166" s="12"/>
      <c r="O166" s="19"/>
      <c r="P166" s="12"/>
      <c r="Q166" s="15"/>
      <c r="R166" s="15"/>
      <c r="S166" s="17">
        <f>IF(OR(NOT(ISNUMBER($B166)),$C166="完了"),"",TODAY()-$B166)</f>
        <v/>
      </c>
      <c r="T166" s="12"/>
      <c r="U166" s="18">
        <f>IF(ISNUMBER($K166),$K166,IF(ISNUMBER($J166),$J166,""))</f>
        <v/>
      </c>
      <c r="V166" s="17">
        <f>IF($D166="","",IFERROR(INDEX('製品一覧'!$C$5:$C$54,MATCH($D166,'製品一覧'!$A$5:$A$54,0)),""))</f>
        <v/>
      </c>
    </row>
    <row r="167" spans="1:22">
      <c r="A167" s="11"/>
      <c r="B167" s="15"/>
      <c r="C167" s="12"/>
      <c r="D167" s="11"/>
      <c r="E167" s="16">
        <f>IF($D167="","",IFERROR(INDEX('製品一覧'!$B$5:$B$54,MATCH($D167,'製品一覧'!$A$5:$A$54,0)),"型番が未登録"))</f>
        <v/>
      </c>
      <c r="F167" s="11"/>
      <c r="G167" s="12"/>
      <c r="H167" s="12"/>
      <c r="I167" s="19"/>
      <c r="J167" s="18">
        <f>IF($F167="","",IFERROR(IF(INDEX('製品登録台帳'!$E$5:$E$1004,MATCH($F167,'製品登録台帳'!$D$5:$D$1004,0))=0,"台帳になし",INDEX('製品登録台帳'!$E$5:$E$1004,MATCH($F167,'製品登録台帳'!$D$5:$D$1004,0))),"台帳になし"))</f>
        <v/>
      </c>
      <c r="K167" s="15"/>
      <c r="L167" s="18">
        <f>IF(AND(ISNUMBER($U167),ISNUMBER($V167),$V167&gt;0),IF(DAY($U167)&gt;DAY(DATE(YEAR($U167),MONTH($U167)+$V167+1,0)),DATE(YEAR($U167),MONTH($U167)+$V167+1,0),DATE(YEAR($U167),MONTH($U167)+$V167,DAY($U167))-1),"")</f>
        <v/>
      </c>
      <c r="M167" s="6">
        <f>IF($A167&amp;$D167&amp;$F167="","",IF($L167="","確認が必要",IF(ISNUMBER($B167),IF($B167&lt;=$L167,"期間内の目安","期限切れの目安"),"受付日を入力")))</f>
        <v/>
      </c>
      <c r="N167" s="12"/>
      <c r="O167" s="19"/>
      <c r="P167" s="12"/>
      <c r="Q167" s="15"/>
      <c r="R167" s="15"/>
      <c r="S167" s="17">
        <f>IF(OR(NOT(ISNUMBER($B167)),$C167="完了"),"",TODAY()-$B167)</f>
        <v/>
      </c>
      <c r="T167" s="12"/>
      <c r="U167" s="18">
        <f>IF(ISNUMBER($K167),$K167,IF(ISNUMBER($J167),$J167,""))</f>
        <v/>
      </c>
      <c r="V167" s="17">
        <f>IF($D167="","",IFERROR(INDEX('製品一覧'!$C$5:$C$54,MATCH($D167,'製品一覧'!$A$5:$A$54,0)),""))</f>
        <v/>
      </c>
    </row>
    <row r="168" spans="1:22">
      <c r="A168" s="11"/>
      <c r="B168" s="15"/>
      <c r="C168" s="12"/>
      <c r="D168" s="11"/>
      <c r="E168" s="16">
        <f>IF($D168="","",IFERROR(INDEX('製品一覧'!$B$5:$B$54,MATCH($D168,'製品一覧'!$A$5:$A$54,0)),"型番が未登録"))</f>
        <v/>
      </c>
      <c r="F168" s="11"/>
      <c r="G168" s="12"/>
      <c r="H168" s="12"/>
      <c r="I168" s="19"/>
      <c r="J168" s="18">
        <f>IF($F168="","",IFERROR(IF(INDEX('製品登録台帳'!$E$5:$E$1004,MATCH($F168,'製品登録台帳'!$D$5:$D$1004,0))=0,"台帳になし",INDEX('製品登録台帳'!$E$5:$E$1004,MATCH($F168,'製品登録台帳'!$D$5:$D$1004,0))),"台帳になし"))</f>
        <v/>
      </c>
      <c r="K168" s="15"/>
      <c r="L168" s="18">
        <f>IF(AND(ISNUMBER($U168),ISNUMBER($V168),$V168&gt;0),IF(DAY($U168)&gt;DAY(DATE(YEAR($U168),MONTH($U168)+$V168+1,0)),DATE(YEAR($U168),MONTH($U168)+$V168+1,0),DATE(YEAR($U168),MONTH($U168)+$V168,DAY($U168))-1),"")</f>
        <v/>
      </c>
      <c r="M168" s="6">
        <f>IF($A168&amp;$D168&amp;$F168="","",IF($L168="","確認が必要",IF(ISNUMBER($B168),IF($B168&lt;=$L168,"期間内の目安","期限切れの目安"),"受付日を入力")))</f>
        <v/>
      </c>
      <c r="N168" s="12"/>
      <c r="O168" s="19"/>
      <c r="P168" s="12"/>
      <c r="Q168" s="15"/>
      <c r="R168" s="15"/>
      <c r="S168" s="17">
        <f>IF(OR(NOT(ISNUMBER($B168)),$C168="完了"),"",TODAY()-$B168)</f>
        <v/>
      </c>
      <c r="T168" s="12"/>
      <c r="U168" s="18">
        <f>IF(ISNUMBER($K168),$K168,IF(ISNUMBER($J168),$J168,""))</f>
        <v/>
      </c>
      <c r="V168" s="17">
        <f>IF($D168="","",IFERROR(INDEX('製品一覧'!$C$5:$C$54,MATCH($D168,'製品一覧'!$A$5:$A$54,0)),""))</f>
        <v/>
      </c>
    </row>
    <row r="169" spans="1:22">
      <c r="A169" s="11"/>
      <c r="B169" s="15"/>
      <c r="C169" s="12"/>
      <c r="D169" s="11"/>
      <c r="E169" s="16">
        <f>IF($D169="","",IFERROR(INDEX('製品一覧'!$B$5:$B$54,MATCH($D169,'製品一覧'!$A$5:$A$54,0)),"型番が未登録"))</f>
        <v/>
      </c>
      <c r="F169" s="11"/>
      <c r="G169" s="12"/>
      <c r="H169" s="12"/>
      <c r="I169" s="19"/>
      <c r="J169" s="18">
        <f>IF($F169="","",IFERROR(IF(INDEX('製品登録台帳'!$E$5:$E$1004,MATCH($F169,'製品登録台帳'!$D$5:$D$1004,0))=0,"台帳になし",INDEX('製品登録台帳'!$E$5:$E$1004,MATCH($F169,'製品登録台帳'!$D$5:$D$1004,0))),"台帳になし"))</f>
        <v/>
      </c>
      <c r="K169" s="15"/>
      <c r="L169" s="18">
        <f>IF(AND(ISNUMBER($U169),ISNUMBER($V169),$V169&gt;0),IF(DAY($U169)&gt;DAY(DATE(YEAR($U169),MONTH($U169)+$V169+1,0)),DATE(YEAR($U169),MONTH($U169)+$V169+1,0),DATE(YEAR($U169),MONTH($U169)+$V169,DAY($U169))-1),"")</f>
        <v/>
      </c>
      <c r="M169" s="6">
        <f>IF($A169&amp;$D169&amp;$F169="","",IF($L169="","確認が必要",IF(ISNUMBER($B169),IF($B169&lt;=$L169,"期間内の目安","期限切れの目安"),"受付日を入力")))</f>
        <v/>
      </c>
      <c r="N169" s="12"/>
      <c r="O169" s="19"/>
      <c r="P169" s="12"/>
      <c r="Q169" s="15"/>
      <c r="R169" s="15"/>
      <c r="S169" s="17">
        <f>IF(OR(NOT(ISNUMBER($B169)),$C169="完了"),"",TODAY()-$B169)</f>
        <v/>
      </c>
      <c r="T169" s="12"/>
      <c r="U169" s="18">
        <f>IF(ISNUMBER($K169),$K169,IF(ISNUMBER($J169),$J169,""))</f>
        <v/>
      </c>
      <c r="V169" s="17">
        <f>IF($D169="","",IFERROR(INDEX('製品一覧'!$C$5:$C$54,MATCH($D169,'製品一覧'!$A$5:$A$54,0)),""))</f>
        <v/>
      </c>
    </row>
    <row r="170" spans="1:22">
      <c r="A170" s="11"/>
      <c r="B170" s="15"/>
      <c r="C170" s="12"/>
      <c r="D170" s="11"/>
      <c r="E170" s="16">
        <f>IF($D170="","",IFERROR(INDEX('製品一覧'!$B$5:$B$54,MATCH($D170,'製品一覧'!$A$5:$A$54,0)),"型番が未登録"))</f>
        <v/>
      </c>
      <c r="F170" s="11"/>
      <c r="G170" s="12"/>
      <c r="H170" s="12"/>
      <c r="I170" s="19"/>
      <c r="J170" s="18">
        <f>IF($F170="","",IFERROR(IF(INDEX('製品登録台帳'!$E$5:$E$1004,MATCH($F170,'製品登録台帳'!$D$5:$D$1004,0))=0,"台帳になし",INDEX('製品登録台帳'!$E$5:$E$1004,MATCH($F170,'製品登録台帳'!$D$5:$D$1004,0))),"台帳になし"))</f>
        <v/>
      </c>
      <c r="K170" s="15"/>
      <c r="L170" s="18">
        <f>IF(AND(ISNUMBER($U170),ISNUMBER($V170),$V170&gt;0),IF(DAY($U170)&gt;DAY(DATE(YEAR($U170),MONTH($U170)+$V170+1,0)),DATE(YEAR($U170),MONTH($U170)+$V170+1,0),DATE(YEAR($U170),MONTH($U170)+$V170,DAY($U170))-1),"")</f>
        <v/>
      </c>
      <c r="M170" s="6">
        <f>IF($A170&amp;$D170&amp;$F170="","",IF($L170="","確認が必要",IF(ISNUMBER($B170),IF($B170&lt;=$L170,"期間内の目安","期限切れの目安"),"受付日を入力")))</f>
        <v/>
      </c>
      <c r="N170" s="12"/>
      <c r="O170" s="19"/>
      <c r="P170" s="12"/>
      <c r="Q170" s="15"/>
      <c r="R170" s="15"/>
      <c r="S170" s="17">
        <f>IF(OR(NOT(ISNUMBER($B170)),$C170="完了"),"",TODAY()-$B170)</f>
        <v/>
      </c>
      <c r="T170" s="12"/>
      <c r="U170" s="18">
        <f>IF(ISNUMBER($K170),$K170,IF(ISNUMBER($J170),$J170,""))</f>
        <v/>
      </c>
      <c r="V170" s="17">
        <f>IF($D170="","",IFERROR(INDEX('製品一覧'!$C$5:$C$54,MATCH($D170,'製品一覧'!$A$5:$A$54,0)),""))</f>
        <v/>
      </c>
    </row>
    <row r="171" spans="1:22">
      <c r="A171" s="11"/>
      <c r="B171" s="15"/>
      <c r="C171" s="12"/>
      <c r="D171" s="11"/>
      <c r="E171" s="16">
        <f>IF($D171="","",IFERROR(INDEX('製品一覧'!$B$5:$B$54,MATCH($D171,'製品一覧'!$A$5:$A$54,0)),"型番が未登録"))</f>
        <v/>
      </c>
      <c r="F171" s="11"/>
      <c r="G171" s="12"/>
      <c r="H171" s="12"/>
      <c r="I171" s="19"/>
      <c r="J171" s="18">
        <f>IF($F171="","",IFERROR(IF(INDEX('製品登録台帳'!$E$5:$E$1004,MATCH($F171,'製品登録台帳'!$D$5:$D$1004,0))=0,"台帳になし",INDEX('製品登録台帳'!$E$5:$E$1004,MATCH($F171,'製品登録台帳'!$D$5:$D$1004,0))),"台帳になし"))</f>
        <v/>
      </c>
      <c r="K171" s="15"/>
      <c r="L171" s="18">
        <f>IF(AND(ISNUMBER($U171),ISNUMBER($V171),$V171&gt;0),IF(DAY($U171)&gt;DAY(DATE(YEAR($U171),MONTH($U171)+$V171+1,0)),DATE(YEAR($U171),MONTH($U171)+$V171+1,0),DATE(YEAR($U171),MONTH($U171)+$V171,DAY($U171))-1),"")</f>
        <v/>
      </c>
      <c r="M171" s="6">
        <f>IF($A171&amp;$D171&amp;$F171="","",IF($L171="","確認が必要",IF(ISNUMBER($B171),IF($B171&lt;=$L171,"期間内の目安","期限切れの目安"),"受付日を入力")))</f>
        <v/>
      </c>
      <c r="N171" s="12"/>
      <c r="O171" s="19"/>
      <c r="P171" s="12"/>
      <c r="Q171" s="15"/>
      <c r="R171" s="15"/>
      <c r="S171" s="17">
        <f>IF(OR(NOT(ISNUMBER($B171)),$C171="完了"),"",TODAY()-$B171)</f>
        <v/>
      </c>
      <c r="T171" s="12"/>
      <c r="U171" s="18">
        <f>IF(ISNUMBER($K171),$K171,IF(ISNUMBER($J171),$J171,""))</f>
        <v/>
      </c>
      <c r="V171" s="17">
        <f>IF($D171="","",IFERROR(INDEX('製品一覧'!$C$5:$C$54,MATCH($D171,'製品一覧'!$A$5:$A$54,0)),""))</f>
        <v/>
      </c>
    </row>
    <row r="172" spans="1:22">
      <c r="A172" s="11"/>
      <c r="B172" s="15"/>
      <c r="C172" s="12"/>
      <c r="D172" s="11"/>
      <c r="E172" s="16">
        <f>IF($D172="","",IFERROR(INDEX('製品一覧'!$B$5:$B$54,MATCH($D172,'製品一覧'!$A$5:$A$54,0)),"型番が未登録"))</f>
        <v/>
      </c>
      <c r="F172" s="11"/>
      <c r="G172" s="12"/>
      <c r="H172" s="12"/>
      <c r="I172" s="19"/>
      <c r="J172" s="18">
        <f>IF($F172="","",IFERROR(IF(INDEX('製品登録台帳'!$E$5:$E$1004,MATCH($F172,'製品登録台帳'!$D$5:$D$1004,0))=0,"台帳になし",INDEX('製品登録台帳'!$E$5:$E$1004,MATCH($F172,'製品登録台帳'!$D$5:$D$1004,0))),"台帳になし"))</f>
        <v/>
      </c>
      <c r="K172" s="15"/>
      <c r="L172" s="18">
        <f>IF(AND(ISNUMBER($U172),ISNUMBER($V172),$V172&gt;0),IF(DAY($U172)&gt;DAY(DATE(YEAR($U172),MONTH($U172)+$V172+1,0)),DATE(YEAR($U172),MONTH($U172)+$V172+1,0),DATE(YEAR($U172),MONTH($U172)+$V172,DAY($U172))-1),"")</f>
        <v/>
      </c>
      <c r="M172" s="6">
        <f>IF($A172&amp;$D172&amp;$F172="","",IF($L172="","確認が必要",IF(ISNUMBER($B172),IF($B172&lt;=$L172,"期間内の目安","期限切れの目安"),"受付日を入力")))</f>
        <v/>
      </c>
      <c r="N172" s="12"/>
      <c r="O172" s="19"/>
      <c r="P172" s="12"/>
      <c r="Q172" s="15"/>
      <c r="R172" s="15"/>
      <c r="S172" s="17">
        <f>IF(OR(NOT(ISNUMBER($B172)),$C172="完了"),"",TODAY()-$B172)</f>
        <v/>
      </c>
      <c r="T172" s="12"/>
      <c r="U172" s="18">
        <f>IF(ISNUMBER($K172),$K172,IF(ISNUMBER($J172),$J172,""))</f>
        <v/>
      </c>
      <c r="V172" s="17">
        <f>IF($D172="","",IFERROR(INDEX('製品一覧'!$C$5:$C$54,MATCH($D172,'製品一覧'!$A$5:$A$54,0)),""))</f>
        <v/>
      </c>
    </row>
    <row r="173" spans="1:22">
      <c r="A173" s="11"/>
      <c r="B173" s="15"/>
      <c r="C173" s="12"/>
      <c r="D173" s="11"/>
      <c r="E173" s="16">
        <f>IF($D173="","",IFERROR(INDEX('製品一覧'!$B$5:$B$54,MATCH($D173,'製品一覧'!$A$5:$A$54,0)),"型番が未登録"))</f>
        <v/>
      </c>
      <c r="F173" s="11"/>
      <c r="G173" s="12"/>
      <c r="H173" s="12"/>
      <c r="I173" s="19"/>
      <c r="J173" s="18">
        <f>IF($F173="","",IFERROR(IF(INDEX('製品登録台帳'!$E$5:$E$1004,MATCH($F173,'製品登録台帳'!$D$5:$D$1004,0))=0,"台帳になし",INDEX('製品登録台帳'!$E$5:$E$1004,MATCH($F173,'製品登録台帳'!$D$5:$D$1004,0))),"台帳になし"))</f>
        <v/>
      </c>
      <c r="K173" s="15"/>
      <c r="L173" s="18">
        <f>IF(AND(ISNUMBER($U173),ISNUMBER($V173),$V173&gt;0),IF(DAY($U173)&gt;DAY(DATE(YEAR($U173),MONTH($U173)+$V173+1,0)),DATE(YEAR($U173),MONTH($U173)+$V173+1,0),DATE(YEAR($U173),MONTH($U173)+$V173,DAY($U173))-1),"")</f>
        <v/>
      </c>
      <c r="M173" s="6">
        <f>IF($A173&amp;$D173&amp;$F173="","",IF($L173="","確認が必要",IF(ISNUMBER($B173),IF($B173&lt;=$L173,"期間内の目安","期限切れの目安"),"受付日を入力")))</f>
        <v/>
      </c>
      <c r="N173" s="12"/>
      <c r="O173" s="19"/>
      <c r="P173" s="12"/>
      <c r="Q173" s="15"/>
      <c r="R173" s="15"/>
      <c r="S173" s="17">
        <f>IF(OR(NOT(ISNUMBER($B173)),$C173="完了"),"",TODAY()-$B173)</f>
        <v/>
      </c>
      <c r="T173" s="12"/>
      <c r="U173" s="18">
        <f>IF(ISNUMBER($K173),$K173,IF(ISNUMBER($J173),$J173,""))</f>
        <v/>
      </c>
      <c r="V173" s="17">
        <f>IF($D173="","",IFERROR(INDEX('製品一覧'!$C$5:$C$54,MATCH($D173,'製品一覧'!$A$5:$A$54,0)),""))</f>
        <v/>
      </c>
    </row>
    <row r="174" spans="1:22">
      <c r="A174" s="11"/>
      <c r="B174" s="15"/>
      <c r="C174" s="12"/>
      <c r="D174" s="11"/>
      <c r="E174" s="16">
        <f>IF($D174="","",IFERROR(INDEX('製品一覧'!$B$5:$B$54,MATCH($D174,'製品一覧'!$A$5:$A$54,0)),"型番が未登録"))</f>
        <v/>
      </c>
      <c r="F174" s="11"/>
      <c r="G174" s="12"/>
      <c r="H174" s="12"/>
      <c r="I174" s="19"/>
      <c r="J174" s="18">
        <f>IF($F174="","",IFERROR(IF(INDEX('製品登録台帳'!$E$5:$E$1004,MATCH($F174,'製品登録台帳'!$D$5:$D$1004,0))=0,"台帳になし",INDEX('製品登録台帳'!$E$5:$E$1004,MATCH($F174,'製品登録台帳'!$D$5:$D$1004,0))),"台帳になし"))</f>
        <v/>
      </c>
      <c r="K174" s="15"/>
      <c r="L174" s="18">
        <f>IF(AND(ISNUMBER($U174),ISNUMBER($V174),$V174&gt;0),IF(DAY($U174)&gt;DAY(DATE(YEAR($U174),MONTH($U174)+$V174+1,0)),DATE(YEAR($U174),MONTH($U174)+$V174+1,0),DATE(YEAR($U174),MONTH($U174)+$V174,DAY($U174))-1),"")</f>
        <v/>
      </c>
      <c r="M174" s="6">
        <f>IF($A174&amp;$D174&amp;$F174="","",IF($L174="","確認が必要",IF(ISNUMBER($B174),IF($B174&lt;=$L174,"期間内の目安","期限切れの目安"),"受付日を入力")))</f>
        <v/>
      </c>
      <c r="N174" s="12"/>
      <c r="O174" s="19"/>
      <c r="P174" s="12"/>
      <c r="Q174" s="15"/>
      <c r="R174" s="15"/>
      <c r="S174" s="17">
        <f>IF(OR(NOT(ISNUMBER($B174)),$C174="完了"),"",TODAY()-$B174)</f>
        <v/>
      </c>
      <c r="T174" s="12"/>
      <c r="U174" s="18">
        <f>IF(ISNUMBER($K174),$K174,IF(ISNUMBER($J174),$J174,""))</f>
        <v/>
      </c>
      <c r="V174" s="17">
        <f>IF($D174="","",IFERROR(INDEX('製品一覧'!$C$5:$C$54,MATCH($D174,'製品一覧'!$A$5:$A$54,0)),""))</f>
        <v/>
      </c>
    </row>
    <row r="175" spans="1:22">
      <c r="A175" s="11"/>
      <c r="B175" s="15"/>
      <c r="C175" s="12"/>
      <c r="D175" s="11"/>
      <c r="E175" s="16">
        <f>IF($D175="","",IFERROR(INDEX('製品一覧'!$B$5:$B$54,MATCH($D175,'製品一覧'!$A$5:$A$54,0)),"型番が未登録"))</f>
        <v/>
      </c>
      <c r="F175" s="11"/>
      <c r="G175" s="12"/>
      <c r="H175" s="12"/>
      <c r="I175" s="19"/>
      <c r="J175" s="18">
        <f>IF($F175="","",IFERROR(IF(INDEX('製品登録台帳'!$E$5:$E$1004,MATCH($F175,'製品登録台帳'!$D$5:$D$1004,0))=0,"台帳になし",INDEX('製品登録台帳'!$E$5:$E$1004,MATCH($F175,'製品登録台帳'!$D$5:$D$1004,0))),"台帳になし"))</f>
        <v/>
      </c>
      <c r="K175" s="15"/>
      <c r="L175" s="18">
        <f>IF(AND(ISNUMBER($U175),ISNUMBER($V175),$V175&gt;0),IF(DAY($U175)&gt;DAY(DATE(YEAR($U175),MONTH($U175)+$V175+1,0)),DATE(YEAR($U175),MONTH($U175)+$V175+1,0),DATE(YEAR($U175),MONTH($U175)+$V175,DAY($U175))-1),"")</f>
        <v/>
      </c>
      <c r="M175" s="6">
        <f>IF($A175&amp;$D175&amp;$F175="","",IF($L175="","確認が必要",IF(ISNUMBER($B175),IF($B175&lt;=$L175,"期間内の目安","期限切れの目安"),"受付日を入力")))</f>
        <v/>
      </c>
      <c r="N175" s="12"/>
      <c r="O175" s="19"/>
      <c r="P175" s="12"/>
      <c r="Q175" s="15"/>
      <c r="R175" s="15"/>
      <c r="S175" s="17">
        <f>IF(OR(NOT(ISNUMBER($B175)),$C175="完了"),"",TODAY()-$B175)</f>
        <v/>
      </c>
      <c r="T175" s="12"/>
      <c r="U175" s="18">
        <f>IF(ISNUMBER($K175),$K175,IF(ISNUMBER($J175),$J175,""))</f>
        <v/>
      </c>
      <c r="V175" s="17">
        <f>IF($D175="","",IFERROR(INDEX('製品一覧'!$C$5:$C$54,MATCH($D175,'製品一覧'!$A$5:$A$54,0)),""))</f>
        <v/>
      </c>
    </row>
    <row r="176" spans="1:22">
      <c r="A176" s="11"/>
      <c r="B176" s="15"/>
      <c r="C176" s="12"/>
      <c r="D176" s="11"/>
      <c r="E176" s="16">
        <f>IF($D176="","",IFERROR(INDEX('製品一覧'!$B$5:$B$54,MATCH($D176,'製品一覧'!$A$5:$A$54,0)),"型番が未登録"))</f>
        <v/>
      </c>
      <c r="F176" s="11"/>
      <c r="G176" s="12"/>
      <c r="H176" s="12"/>
      <c r="I176" s="19"/>
      <c r="J176" s="18">
        <f>IF($F176="","",IFERROR(IF(INDEX('製品登録台帳'!$E$5:$E$1004,MATCH($F176,'製品登録台帳'!$D$5:$D$1004,0))=0,"台帳になし",INDEX('製品登録台帳'!$E$5:$E$1004,MATCH($F176,'製品登録台帳'!$D$5:$D$1004,0))),"台帳になし"))</f>
        <v/>
      </c>
      <c r="K176" s="15"/>
      <c r="L176" s="18">
        <f>IF(AND(ISNUMBER($U176),ISNUMBER($V176),$V176&gt;0),IF(DAY($U176)&gt;DAY(DATE(YEAR($U176),MONTH($U176)+$V176+1,0)),DATE(YEAR($U176),MONTH($U176)+$V176+1,0),DATE(YEAR($U176),MONTH($U176)+$V176,DAY($U176))-1),"")</f>
        <v/>
      </c>
      <c r="M176" s="6">
        <f>IF($A176&amp;$D176&amp;$F176="","",IF($L176="","確認が必要",IF(ISNUMBER($B176),IF($B176&lt;=$L176,"期間内の目安","期限切れの目安"),"受付日を入力")))</f>
        <v/>
      </c>
      <c r="N176" s="12"/>
      <c r="O176" s="19"/>
      <c r="P176" s="12"/>
      <c r="Q176" s="15"/>
      <c r="R176" s="15"/>
      <c r="S176" s="17">
        <f>IF(OR(NOT(ISNUMBER($B176)),$C176="完了"),"",TODAY()-$B176)</f>
        <v/>
      </c>
      <c r="T176" s="12"/>
      <c r="U176" s="18">
        <f>IF(ISNUMBER($K176),$K176,IF(ISNUMBER($J176),$J176,""))</f>
        <v/>
      </c>
      <c r="V176" s="17">
        <f>IF($D176="","",IFERROR(INDEX('製品一覧'!$C$5:$C$54,MATCH($D176,'製品一覧'!$A$5:$A$54,0)),""))</f>
        <v/>
      </c>
    </row>
    <row r="177" spans="1:22">
      <c r="A177" s="11"/>
      <c r="B177" s="15"/>
      <c r="C177" s="12"/>
      <c r="D177" s="11"/>
      <c r="E177" s="16">
        <f>IF($D177="","",IFERROR(INDEX('製品一覧'!$B$5:$B$54,MATCH($D177,'製品一覧'!$A$5:$A$54,0)),"型番が未登録"))</f>
        <v/>
      </c>
      <c r="F177" s="11"/>
      <c r="G177" s="12"/>
      <c r="H177" s="12"/>
      <c r="I177" s="19"/>
      <c r="J177" s="18">
        <f>IF($F177="","",IFERROR(IF(INDEX('製品登録台帳'!$E$5:$E$1004,MATCH($F177,'製品登録台帳'!$D$5:$D$1004,0))=0,"台帳になし",INDEX('製品登録台帳'!$E$5:$E$1004,MATCH($F177,'製品登録台帳'!$D$5:$D$1004,0))),"台帳になし"))</f>
        <v/>
      </c>
      <c r="K177" s="15"/>
      <c r="L177" s="18">
        <f>IF(AND(ISNUMBER($U177),ISNUMBER($V177),$V177&gt;0),IF(DAY($U177)&gt;DAY(DATE(YEAR($U177),MONTH($U177)+$V177+1,0)),DATE(YEAR($U177),MONTH($U177)+$V177+1,0),DATE(YEAR($U177),MONTH($U177)+$V177,DAY($U177))-1),"")</f>
        <v/>
      </c>
      <c r="M177" s="6">
        <f>IF($A177&amp;$D177&amp;$F177="","",IF($L177="","確認が必要",IF(ISNUMBER($B177),IF($B177&lt;=$L177,"期間内の目安","期限切れの目安"),"受付日を入力")))</f>
        <v/>
      </c>
      <c r="N177" s="12"/>
      <c r="O177" s="19"/>
      <c r="P177" s="12"/>
      <c r="Q177" s="15"/>
      <c r="R177" s="15"/>
      <c r="S177" s="17">
        <f>IF(OR(NOT(ISNUMBER($B177)),$C177="完了"),"",TODAY()-$B177)</f>
        <v/>
      </c>
      <c r="T177" s="12"/>
      <c r="U177" s="18">
        <f>IF(ISNUMBER($K177),$K177,IF(ISNUMBER($J177),$J177,""))</f>
        <v/>
      </c>
      <c r="V177" s="17">
        <f>IF($D177="","",IFERROR(INDEX('製品一覧'!$C$5:$C$54,MATCH($D177,'製品一覧'!$A$5:$A$54,0)),""))</f>
        <v/>
      </c>
    </row>
    <row r="178" spans="1:22">
      <c r="A178" s="11"/>
      <c r="B178" s="15"/>
      <c r="C178" s="12"/>
      <c r="D178" s="11"/>
      <c r="E178" s="16">
        <f>IF($D178="","",IFERROR(INDEX('製品一覧'!$B$5:$B$54,MATCH($D178,'製品一覧'!$A$5:$A$54,0)),"型番が未登録"))</f>
        <v/>
      </c>
      <c r="F178" s="11"/>
      <c r="G178" s="12"/>
      <c r="H178" s="12"/>
      <c r="I178" s="19"/>
      <c r="J178" s="18">
        <f>IF($F178="","",IFERROR(IF(INDEX('製品登録台帳'!$E$5:$E$1004,MATCH($F178,'製品登録台帳'!$D$5:$D$1004,0))=0,"台帳になし",INDEX('製品登録台帳'!$E$5:$E$1004,MATCH($F178,'製品登録台帳'!$D$5:$D$1004,0))),"台帳になし"))</f>
        <v/>
      </c>
      <c r="K178" s="15"/>
      <c r="L178" s="18">
        <f>IF(AND(ISNUMBER($U178),ISNUMBER($V178),$V178&gt;0),IF(DAY($U178)&gt;DAY(DATE(YEAR($U178),MONTH($U178)+$V178+1,0)),DATE(YEAR($U178),MONTH($U178)+$V178+1,0),DATE(YEAR($U178),MONTH($U178)+$V178,DAY($U178))-1),"")</f>
        <v/>
      </c>
      <c r="M178" s="6">
        <f>IF($A178&amp;$D178&amp;$F178="","",IF($L178="","確認が必要",IF(ISNUMBER($B178),IF($B178&lt;=$L178,"期間内の目安","期限切れの目安"),"受付日を入力")))</f>
        <v/>
      </c>
      <c r="N178" s="12"/>
      <c r="O178" s="19"/>
      <c r="P178" s="12"/>
      <c r="Q178" s="15"/>
      <c r="R178" s="15"/>
      <c r="S178" s="17">
        <f>IF(OR(NOT(ISNUMBER($B178)),$C178="完了"),"",TODAY()-$B178)</f>
        <v/>
      </c>
      <c r="T178" s="12"/>
      <c r="U178" s="18">
        <f>IF(ISNUMBER($K178),$K178,IF(ISNUMBER($J178),$J178,""))</f>
        <v/>
      </c>
      <c r="V178" s="17">
        <f>IF($D178="","",IFERROR(INDEX('製品一覧'!$C$5:$C$54,MATCH($D178,'製品一覧'!$A$5:$A$54,0)),""))</f>
        <v/>
      </c>
    </row>
    <row r="179" spans="1:22">
      <c r="A179" s="11"/>
      <c r="B179" s="15"/>
      <c r="C179" s="12"/>
      <c r="D179" s="11"/>
      <c r="E179" s="16">
        <f>IF($D179="","",IFERROR(INDEX('製品一覧'!$B$5:$B$54,MATCH($D179,'製品一覧'!$A$5:$A$54,0)),"型番が未登録"))</f>
        <v/>
      </c>
      <c r="F179" s="11"/>
      <c r="G179" s="12"/>
      <c r="H179" s="12"/>
      <c r="I179" s="19"/>
      <c r="J179" s="18">
        <f>IF($F179="","",IFERROR(IF(INDEX('製品登録台帳'!$E$5:$E$1004,MATCH($F179,'製品登録台帳'!$D$5:$D$1004,0))=0,"台帳になし",INDEX('製品登録台帳'!$E$5:$E$1004,MATCH($F179,'製品登録台帳'!$D$5:$D$1004,0))),"台帳になし"))</f>
        <v/>
      </c>
      <c r="K179" s="15"/>
      <c r="L179" s="18">
        <f>IF(AND(ISNUMBER($U179),ISNUMBER($V179),$V179&gt;0),IF(DAY($U179)&gt;DAY(DATE(YEAR($U179),MONTH($U179)+$V179+1,0)),DATE(YEAR($U179),MONTH($U179)+$V179+1,0),DATE(YEAR($U179),MONTH($U179)+$V179,DAY($U179))-1),"")</f>
        <v/>
      </c>
      <c r="M179" s="6">
        <f>IF($A179&amp;$D179&amp;$F179="","",IF($L179="","確認が必要",IF(ISNUMBER($B179),IF($B179&lt;=$L179,"期間内の目安","期限切れの目安"),"受付日を入力")))</f>
        <v/>
      </c>
      <c r="N179" s="12"/>
      <c r="O179" s="19"/>
      <c r="P179" s="12"/>
      <c r="Q179" s="15"/>
      <c r="R179" s="15"/>
      <c r="S179" s="17">
        <f>IF(OR(NOT(ISNUMBER($B179)),$C179="完了"),"",TODAY()-$B179)</f>
        <v/>
      </c>
      <c r="T179" s="12"/>
      <c r="U179" s="18">
        <f>IF(ISNUMBER($K179),$K179,IF(ISNUMBER($J179),$J179,""))</f>
        <v/>
      </c>
      <c r="V179" s="17">
        <f>IF($D179="","",IFERROR(INDEX('製品一覧'!$C$5:$C$54,MATCH($D179,'製品一覧'!$A$5:$A$54,0)),""))</f>
        <v/>
      </c>
    </row>
    <row r="180" spans="1:22">
      <c r="A180" s="11"/>
      <c r="B180" s="15"/>
      <c r="C180" s="12"/>
      <c r="D180" s="11"/>
      <c r="E180" s="16">
        <f>IF($D180="","",IFERROR(INDEX('製品一覧'!$B$5:$B$54,MATCH($D180,'製品一覧'!$A$5:$A$54,0)),"型番が未登録"))</f>
        <v/>
      </c>
      <c r="F180" s="11"/>
      <c r="G180" s="12"/>
      <c r="H180" s="12"/>
      <c r="I180" s="19"/>
      <c r="J180" s="18">
        <f>IF($F180="","",IFERROR(IF(INDEX('製品登録台帳'!$E$5:$E$1004,MATCH($F180,'製品登録台帳'!$D$5:$D$1004,0))=0,"台帳になし",INDEX('製品登録台帳'!$E$5:$E$1004,MATCH($F180,'製品登録台帳'!$D$5:$D$1004,0))),"台帳になし"))</f>
        <v/>
      </c>
      <c r="K180" s="15"/>
      <c r="L180" s="18">
        <f>IF(AND(ISNUMBER($U180),ISNUMBER($V180),$V180&gt;0),IF(DAY($U180)&gt;DAY(DATE(YEAR($U180),MONTH($U180)+$V180+1,0)),DATE(YEAR($U180),MONTH($U180)+$V180+1,0),DATE(YEAR($U180),MONTH($U180)+$V180,DAY($U180))-1),"")</f>
        <v/>
      </c>
      <c r="M180" s="6">
        <f>IF($A180&amp;$D180&amp;$F180="","",IF($L180="","確認が必要",IF(ISNUMBER($B180),IF($B180&lt;=$L180,"期間内の目安","期限切れの目安"),"受付日を入力")))</f>
        <v/>
      </c>
      <c r="N180" s="12"/>
      <c r="O180" s="19"/>
      <c r="P180" s="12"/>
      <c r="Q180" s="15"/>
      <c r="R180" s="15"/>
      <c r="S180" s="17">
        <f>IF(OR(NOT(ISNUMBER($B180)),$C180="完了"),"",TODAY()-$B180)</f>
        <v/>
      </c>
      <c r="T180" s="12"/>
      <c r="U180" s="18">
        <f>IF(ISNUMBER($K180),$K180,IF(ISNUMBER($J180),$J180,""))</f>
        <v/>
      </c>
      <c r="V180" s="17">
        <f>IF($D180="","",IFERROR(INDEX('製品一覧'!$C$5:$C$54,MATCH($D180,'製品一覧'!$A$5:$A$54,0)),""))</f>
        <v/>
      </c>
    </row>
    <row r="181" spans="1:22">
      <c r="A181" s="11"/>
      <c r="B181" s="15"/>
      <c r="C181" s="12"/>
      <c r="D181" s="11"/>
      <c r="E181" s="16">
        <f>IF($D181="","",IFERROR(INDEX('製品一覧'!$B$5:$B$54,MATCH($D181,'製品一覧'!$A$5:$A$54,0)),"型番が未登録"))</f>
        <v/>
      </c>
      <c r="F181" s="11"/>
      <c r="G181" s="12"/>
      <c r="H181" s="12"/>
      <c r="I181" s="19"/>
      <c r="J181" s="18">
        <f>IF($F181="","",IFERROR(IF(INDEX('製品登録台帳'!$E$5:$E$1004,MATCH($F181,'製品登録台帳'!$D$5:$D$1004,0))=0,"台帳になし",INDEX('製品登録台帳'!$E$5:$E$1004,MATCH($F181,'製品登録台帳'!$D$5:$D$1004,0))),"台帳になし"))</f>
        <v/>
      </c>
      <c r="K181" s="15"/>
      <c r="L181" s="18">
        <f>IF(AND(ISNUMBER($U181),ISNUMBER($V181),$V181&gt;0),IF(DAY($U181)&gt;DAY(DATE(YEAR($U181),MONTH($U181)+$V181+1,0)),DATE(YEAR($U181),MONTH($U181)+$V181+1,0),DATE(YEAR($U181),MONTH($U181)+$V181,DAY($U181))-1),"")</f>
        <v/>
      </c>
      <c r="M181" s="6">
        <f>IF($A181&amp;$D181&amp;$F181="","",IF($L181="","確認が必要",IF(ISNUMBER($B181),IF($B181&lt;=$L181,"期間内の目安","期限切れの目安"),"受付日を入力")))</f>
        <v/>
      </c>
      <c r="N181" s="12"/>
      <c r="O181" s="19"/>
      <c r="P181" s="12"/>
      <c r="Q181" s="15"/>
      <c r="R181" s="15"/>
      <c r="S181" s="17">
        <f>IF(OR(NOT(ISNUMBER($B181)),$C181="完了"),"",TODAY()-$B181)</f>
        <v/>
      </c>
      <c r="T181" s="12"/>
      <c r="U181" s="18">
        <f>IF(ISNUMBER($K181),$K181,IF(ISNUMBER($J181),$J181,""))</f>
        <v/>
      </c>
      <c r="V181" s="17">
        <f>IF($D181="","",IFERROR(INDEX('製品一覧'!$C$5:$C$54,MATCH($D181,'製品一覧'!$A$5:$A$54,0)),""))</f>
        <v/>
      </c>
    </row>
    <row r="182" spans="1:22">
      <c r="A182" s="11"/>
      <c r="B182" s="15"/>
      <c r="C182" s="12"/>
      <c r="D182" s="11"/>
      <c r="E182" s="16">
        <f>IF($D182="","",IFERROR(INDEX('製品一覧'!$B$5:$B$54,MATCH($D182,'製品一覧'!$A$5:$A$54,0)),"型番が未登録"))</f>
        <v/>
      </c>
      <c r="F182" s="11"/>
      <c r="G182" s="12"/>
      <c r="H182" s="12"/>
      <c r="I182" s="19"/>
      <c r="J182" s="18">
        <f>IF($F182="","",IFERROR(IF(INDEX('製品登録台帳'!$E$5:$E$1004,MATCH($F182,'製品登録台帳'!$D$5:$D$1004,0))=0,"台帳になし",INDEX('製品登録台帳'!$E$5:$E$1004,MATCH($F182,'製品登録台帳'!$D$5:$D$1004,0))),"台帳になし"))</f>
        <v/>
      </c>
      <c r="K182" s="15"/>
      <c r="L182" s="18">
        <f>IF(AND(ISNUMBER($U182),ISNUMBER($V182),$V182&gt;0),IF(DAY($U182)&gt;DAY(DATE(YEAR($U182),MONTH($U182)+$V182+1,0)),DATE(YEAR($U182),MONTH($U182)+$V182+1,0),DATE(YEAR($U182),MONTH($U182)+$V182,DAY($U182))-1),"")</f>
        <v/>
      </c>
      <c r="M182" s="6">
        <f>IF($A182&amp;$D182&amp;$F182="","",IF($L182="","確認が必要",IF(ISNUMBER($B182),IF($B182&lt;=$L182,"期間内の目安","期限切れの目安"),"受付日を入力")))</f>
        <v/>
      </c>
      <c r="N182" s="12"/>
      <c r="O182" s="19"/>
      <c r="P182" s="12"/>
      <c r="Q182" s="15"/>
      <c r="R182" s="15"/>
      <c r="S182" s="17">
        <f>IF(OR(NOT(ISNUMBER($B182)),$C182="完了"),"",TODAY()-$B182)</f>
        <v/>
      </c>
      <c r="T182" s="12"/>
      <c r="U182" s="18">
        <f>IF(ISNUMBER($K182),$K182,IF(ISNUMBER($J182),$J182,""))</f>
        <v/>
      </c>
      <c r="V182" s="17">
        <f>IF($D182="","",IFERROR(INDEX('製品一覧'!$C$5:$C$54,MATCH($D182,'製品一覧'!$A$5:$A$54,0)),""))</f>
        <v/>
      </c>
    </row>
    <row r="183" spans="1:22">
      <c r="A183" s="11"/>
      <c r="B183" s="15"/>
      <c r="C183" s="12"/>
      <c r="D183" s="11"/>
      <c r="E183" s="16">
        <f>IF($D183="","",IFERROR(INDEX('製品一覧'!$B$5:$B$54,MATCH($D183,'製品一覧'!$A$5:$A$54,0)),"型番が未登録"))</f>
        <v/>
      </c>
      <c r="F183" s="11"/>
      <c r="G183" s="12"/>
      <c r="H183" s="12"/>
      <c r="I183" s="19"/>
      <c r="J183" s="18">
        <f>IF($F183="","",IFERROR(IF(INDEX('製品登録台帳'!$E$5:$E$1004,MATCH($F183,'製品登録台帳'!$D$5:$D$1004,0))=0,"台帳になし",INDEX('製品登録台帳'!$E$5:$E$1004,MATCH($F183,'製品登録台帳'!$D$5:$D$1004,0))),"台帳になし"))</f>
        <v/>
      </c>
      <c r="K183" s="15"/>
      <c r="L183" s="18">
        <f>IF(AND(ISNUMBER($U183),ISNUMBER($V183),$V183&gt;0),IF(DAY($U183)&gt;DAY(DATE(YEAR($U183),MONTH($U183)+$V183+1,0)),DATE(YEAR($U183),MONTH($U183)+$V183+1,0),DATE(YEAR($U183),MONTH($U183)+$V183,DAY($U183))-1),"")</f>
        <v/>
      </c>
      <c r="M183" s="6">
        <f>IF($A183&amp;$D183&amp;$F183="","",IF($L183="","確認が必要",IF(ISNUMBER($B183),IF($B183&lt;=$L183,"期間内の目安","期限切れの目安"),"受付日を入力")))</f>
        <v/>
      </c>
      <c r="N183" s="12"/>
      <c r="O183" s="19"/>
      <c r="P183" s="12"/>
      <c r="Q183" s="15"/>
      <c r="R183" s="15"/>
      <c r="S183" s="17">
        <f>IF(OR(NOT(ISNUMBER($B183)),$C183="完了"),"",TODAY()-$B183)</f>
        <v/>
      </c>
      <c r="T183" s="12"/>
      <c r="U183" s="18">
        <f>IF(ISNUMBER($K183),$K183,IF(ISNUMBER($J183),$J183,""))</f>
        <v/>
      </c>
      <c r="V183" s="17">
        <f>IF($D183="","",IFERROR(INDEX('製品一覧'!$C$5:$C$54,MATCH($D183,'製品一覧'!$A$5:$A$54,0)),""))</f>
        <v/>
      </c>
    </row>
    <row r="184" spans="1:22">
      <c r="A184" s="11"/>
      <c r="B184" s="15"/>
      <c r="C184" s="12"/>
      <c r="D184" s="11"/>
      <c r="E184" s="16">
        <f>IF($D184="","",IFERROR(INDEX('製品一覧'!$B$5:$B$54,MATCH($D184,'製品一覧'!$A$5:$A$54,0)),"型番が未登録"))</f>
        <v/>
      </c>
      <c r="F184" s="11"/>
      <c r="G184" s="12"/>
      <c r="H184" s="12"/>
      <c r="I184" s="19"/>
      <c r="J184" s="18">
        <f>IF($F184="","",IFERROR(IF(INDEX('製品登録台帳'!$E$5:$E$1004,MATCH($F184,'製品登録台帳'!$D$5:$D$1004,0))=0,"台帳になし",INDEX('製品登録台帳'!$E$5:$E$1004,MATCH($F184,'製品登録台帳'!$D$5:$D$1004,0))),"台帳になし"))</f>
        <v/>
      </c>
      <c r="K184" s="15"/>
      <c r="L184" s="18">
        <f>IF(AND(ISNUMBER($U184),ISNUMBER($V184),$V184&gt;0),IF(DAY($U184)&gt;DAY(DATE(YEAR($U184),MONTH($U184)+$V184+1,0)),DATE(YEAR($U184),MONTH($U184)+$V184+1,0),DATE(YEAR($U184),MONTH($U184)+$V184,DAY($U184))-1),"")</f>
        <v/>
      </c>
      <c r="M184" s="6">
        <f>IF($A184&amp;$D184&amp;$F184="","",IF($L184="","確認が必要",IF(ISNUMBER($B184),IF($B184&lt;=$L184,"期間内の目安","期限切れの目安"),"受付日を入力")))</f>
        <v/>
      </c>
      <c r="N184" s="12"/>
      <c r="O184" s="19"/>
      <c r="P184" s="12"/>
      <c r="Q184" s="15"/>
      <c r="R184" s="15"/>
      <c r="S184" s="17">
        <f>IF(OR(NOT(ISNUMBER($B184)),$C184="完了"),"",TODAY()-$B184)</f>
        <v/>
      </c>
      <c r="T184" s="12"/>
      <c r="U184" s="18">
        <f>IF(ISNUMBER($K184),$K184,IF(ISNUMBER($J184),$J184,""))</f>
        <v/>
      </c>
      <c r="V184" s="17">
        <f>IF($D184="","",IFERROR(INDEX('製品一覧'!$C$5:$C$54,MATCH($D184,'製品一覧'!$A$5:$A$54,0)),""))</f>
        <v/>
      </c>
    </row>
    <row r="185" spans="1:22">
      <c r="A185" s="11"/>
      <c r="B185" s="15"/>
      <c r="C185" s="12"/>
      <c r="D185" s="11"/>
      <c r="E185" s="16">
        <f>IF($D185="","",IFERROR(INDEX('製品一覧'!$B$5:$B$54,MATCH($D185,'製品一覧'!$A$5:$A$54,0)),"型番が未登録"))</f>
        <v/>
      </c>
      <c r="F185" s="11"/>
      <c r="G185" s="12"/>
      <c r="H185" s="12"/>
      <c r="I185" s="19"/>
      <c r="J185" s="18">
        <f>IF($F185="","",IFERROR(IF(INDEX('製品登録台帳'!$E$5:$E$1004,MATCH($F185,'製品登録台帳'!$D$5:$D$1004,0))=0,"台帳になし",INDEX('製品登録台帳'!$E$5:$E$1004,MATCH($F185,'製品登録台帳'!$D$5:$D$1004,0))),"台帳になし"))</f>
        <v/>
      </c>
      <c r="K185" s="15"/>
      <c r="L185" s="18">
        <f>IF(AND(ISNUMBER($U185),ISNUMBER($V185),$V185&gt;0),IF(DAY($U185)&gt;DAY(DATE(YEAR($U185),MONTH($U185)+$V185+1,0)),DATE(YEAR($U185),MONTH($U185)+$V185+1,0),DATE(YEAR($U185),MONTH($U185)+$V185,DAY($U185))-1),"")</f>
        <v/>
      </c>
      <c r="M185" s="6">
        <f>IF($A185&amp;$D185&amp;$F185="","",IF($L185="","確認が必要",IF(ISNUMBER($B185),IF($B185&lt;=$L185,"期間内の目安","期限切れの目安"),"受付日を入力")))</f>
        <v/>
      </c>
      <c r="N185" s="12"/>
      <c r="O185" s="19"/>
      <c r="P185" s="12"/>
      <c r="Q185" s="15"/>
      <c r="R185" s="15"/>
      <c r="S185" s="17">
        <f>IF(OR(NOT(ISNUMBER($B185)),$C185="完了"),"",TODAY()-$B185)</f>
        <v/>
      </c>
      <c r="T185" s="12"/>
      <c r="U185" s="18">
        <f>IF(ISNUMBER($K185),$K185,IF(ISNUMBER($J185),$J185,""))</f>
        <v/>
      </c>
      <c r="V185" s="17">
        <f>IF($D185="","",IFERROR(INDEX('製品一覧'!$C$5:$C$54,MATCH($D185,'製品一覧'!$A$5:$A$54,0)),""))</f>
        <v/>
      </c>
    </row>
    <row r="186" spans="1:22">
      <c r="A186" s="11"/>
      <c r="B186" s="15"/>
      <c r="C186" s="12"/>
      <c r="D186" s="11"/>
      <c r="E186" s="16">
        <f>IF($D186="","",IFERROR(INDEX('製品一覧'!$B$5:$B$54,MATCH($D186,'製品一覧'!$A$5:$A$54,0)),"型番が未登録"))</f>
        <v/>
      </c>
      <c r="F186" s="11"/>
      <c r="G186" s="12"/>
      <c r="H186" s="12"/>
      <c r="I186" s="19"/>
      <c r="J186" s="18">
        <f>IF($F186="","",IFERROR(IF(INDEX('製品登録台帳'!$E$5:$E$1004,MATCH($F186,'製品登録台帳'!$D$5:$D$1004,0))=0,"台帳になし",INDEX('製品登録台帳'!$E$5:$E$1004,MATCH($F186,'製品登録台帳'!$D$5:$D$1004,0))),"台帳になし"))</f>
        <v/>
      </c>
      <c r="K186" s="15"/>
      <c r="L186" s="18">
        <f>IF(AND(ISNUMBER($U186),ISNUMBER($V186),$V186&gt;0),IF(DAY($U186)&gt;DAY(DATE(YEAR($U186),MONTH($U186)+$V186+1,0)),DATE(YEAR($U186),MONTH($U186)+$V186+1,0),DATE(YEAR($U186),MONTH($U186)+$V186,DAY($U186))-1),"")</f>
        <v/>
      </c>
      <c r="M186" s="6">
        <f>IF($A186&amp;$D186&amp;$F186="","",IF($L186="","確認が必要",IF(ISNUMBER($B186),IF($B186&lt;=$L186,"期間内の目安","期限切れの目安"),"受付日を入力")))</f>
        <v/>
      </c>
      <c r="N186" s="12"/>
      <c r="O186" s="19"/>
      <c r="P186" s="12"/>
      <c r="Q186" s="15"/>
      <c r="R186" s="15"/>
      <c r="S186" s="17">
        <f>IF(OR(NOT(ISNUMBER($B186)),$C186="完了"),"",TODAY()-$B186)</f>
        <v/>
      </c>
      <c r="T186" s="12"/>
      <c r="U186" s="18">
        <f>IF(ISNUMBER($K186),$K186,IF(ISNUMBER($J186),$J186,""))</f>
        <v/>
      </c>
      <c r="V186" s="17">
        <f>IF($D186="","",IFERROR(INDEX('製品一覧'!$C$5:$C$54,MATCH($D186,'製品一覧'!$A$5:$A$54,0)),""))</f>
        <v/>
      </c>
    </row>
    <row r="187" spans="1:22">
      <c r="A187" s="11"/>
      <c r="B187" s="15"/>
      <c r="C187" s="12"/>
      <c r="D187" s="11"/>
      <c r="E187" s="16">
        <f>IF($D187="","",IFERROR(INDEX('製品一覧'!$B$5:$B$54,MATCH($D187,'製品一覧'!$A$5:$A$54,0)),"型番が未登録"))</f>
        <v/>
      </c>
      <c r="F187" s="11"/>
      <c r="G187" s="12"/>
      <c r="H187" s="12"/>
      <c r="I187" s="19"/>
      <c r="J187" s="18">
        <f>IF($F187="","",IFERROR(IF(INDEX('製品登録台帳'!$E$5:$E$1004,MATCH($F187,'製品登録台帳'!$D$5:$D$1004,0))=0,"台帳になし",INDEX('製品登録台帳'!$E$5:$E$1004,MATCH($F187,'製品登録台帳'!$D$5:$D$1004,0))),"台帳になし"))</f>
        <v/>
      </c>
      <c r="K187" s="15"/>
      <c r="L187" s="18">
        <f>IF(AND(ISNUMBER($U187),ISNUMBER($V187),$V187&gt;0),IF(DAY($U187)&gt;DAY(DATE(YEAR($U187),MONTH($U187)+$V187+1,0)),DATE(YEAR($U187),MONTH($U187)+$V187+1,0),DATE(YEAR($U187),MONTH($U187)+$V187,DAY($U187))-1),"")</f>
        <v/>
      </c>
      <c r="M187" s="6">
        <f>IF($A187&amp;$D187&amp;$F187="","",IF($L187="","確認が必要",IF(ISNUMBER($B187),IF($B187&lt;=$L187,"期間内の目安","期限切れの目安"),"受付日を入力")))</f>
        <v/>
      </c>
      <c r="N187" s="12"/>
      <c r="O187" s="19"/>
      <c r="P187" s="12"/>
      <c r="Q187" s="15"/>
      <c r="R187" s="15"/>
      <c r="S187" s="17">
        <f>IF(OR(NOT(ISNUMBER($B187)),$C187="完了"),"",TODAY()-$B187)</f>
        <v/>
      </c>
      <c r="T187" s="12"/>
      <c r="U187" s="18">
        <f>IF(ISNUMBER($K187),$K187,IF(ISNUMBER($J187),$J187,""))</f>
        <v/>
      </c>
      <c r="V187" s="17">
        <f>IF($D187="","",IFERROR(INDEX('製品一覧'!$C$5:$C$54,MATCH($D187,'製品一覧'!$A$5:$A$54,0)),""))</f>
        <v/>
      </c>
    </row>
    <row r="188" spans="1:22">
      <c r="A188" s="11"/>
      <c r="B188" s="15"/>
      <c r="C188" s="12"/>
      <c r="D188" s="11"/>
      <c r="E188" s="16">
        <f>IF($D188="","",IFERROR(INDEX('製品一覧'!$B$5:$B$54,MATCH($D188,'製品一覧'!$A$5:$A$54,0)),"型番が未登録"))</f>
        <v/>
      </c>
      <c r="F188" s="11"/>
      <c r="G188" s="12"/>
      <c r="H188" s="12"/>
      <c r="I188" s="19"/>
      <c r="J188" s="18">
        <f>IF($F188="","",IFERROR(IF(INDEX('製品登録台帳'!$E$5:$E$1004,MATCH($F188,'製品登録台帳'!$D$5:$D$1004,0))=0,"台帳になし",INDEX('製品登録台帳'!$E$5:$E$1004,MATCH($F188,'製品登録台帳'!$D$5:$D$1004,0))),"台帳になし"))</f>
        <v/>
      </c>
      <c r="K188" s="15"/>
      <c r="L188" s="18">
        <f>IF(AND(ISNUMBER($U188),ISNUMBER($V188),$V188&gt;0),IF(DAY($U188)&gt;DAY(DATE(YEAR($U188),MONTH($U188)+$V188+1,0)),DATE(YEAR($U188),MONTH($U188)+$V188+1,0),DATE(YEAR($U188),MONTH($U188)+$V188,DAY($U188))-1),"")</f>
        <v/>
      </c>
      <c r="M188" s="6">
        <f>IF($A188&amp;$D188&amp;$F188="","",IF($L188="","確認が必要",IF(ISNUMBER($B188),IF($B188&lt;=$L188,"期間内の目安","期限切れの目安"),"受付日を入力")))</f>
        <v/>
      </c>
      <c r="N188" s="12"/>
      <c r="O188" s="19"/>
      <c r="P188" s="12"/>
      <c r="Q188" s="15"/>
      <c r="R188" s="15"/>
      <c r="S188" s="17">
        <f>IF(OR(NOT(ISNUMBER($B188)),$C188="完了"),"",TODAY()-$B188)</f>
        <v/>
      </c>
      <c r="T188" s="12"/>
      <c r="U188" s="18">
        <f>IF(ISNUMBER($K188),$K188,IF(ISNUMBER($J188),$J188,""))</f>
        <v/>
      </c>
      <c r="V188" s="17">
        <f>IF($D188="","",IFERROR(INDEX('製品一覧'!$C$5:$C$54,MATCH($D188,'製品一覧'!$A$5:$A$54,0)),""))</f>
        <v/>
      </c>
    </row>
    <row r="189" spans="1:22">
      <c r="A189" s="11"/>
      <c r="B189" s="15"/>
      <c r="C189" s="12"/>
      <c r="D189" s="11"/>
      <c r="E189" s="16">
        <f>IF($D189="","",IFERROR(INDEX('製品一覧'!$B$5:$B$54,MATCH($D189,'製品一覧'!$A$5:$A$54,0)),"型番が未登録"))</f>
        <v/>
      </c>
      <c r="F189" s="11"/>
      <c r="G189" s="12"/>
      <c r="H189" s="12"/>
      <c r="I189" s="19"/>
      <c r="J189" s="18">
        <f>IF($F189="","",IFERROR(IF(INDEX('製品登録台帳'!$E$5:$E$1004,MATCH($F189,'製品登録台帳'!$D$5:$D$1004,0))=0,"台帳になし",INDEX('製品登録台帳'!$E$5:$E$1004,MATCH($F189,'製品登録台帳'!$D$5:$D$1004,0))),"台帳になし"))</f>
        <v/>
      </c>
      <c r="K189" s="15"/>
      <c r="L189" s="18">
        <f>IF(AND(ISNUMBER($U189),ISNUMBER($V189),$V189&gt;0),IF(DAY($U189)&gt;DAY(DATE(YEAR($U189),MONTH($U189)+$V189+1,0)),DATE(YEAR($U189),MONTH($U189)+$V189+1,0),DATE(YEAR($U189),MONTH($U189)+$V189,DAY($U189))-1),"")</f>
        <v/>
      </c>
      <c r="M189" s="6">
        <f>IF($A189&amp;$D189&amp;$F189="","",IF($L189="","確認が必要",IF(ISNUMBER($B189),IF($B189&lt;=$L189,"期間内の目安","期限切れの目安"),"受付日を入力")))</f>
        <v/>
      </c>
      <c r="N189" s="12"/>
      <c r="O189" s="19"/>
      <c r="P189" s="12"/>
      <c r="Q189" s="15"/>
      <c r="R189" s="15"/>
      <c r="S189" s="17">
        <f>IF(OR(NOT(ISNUMBER($B189)),$C189="完了"),"",TODAY()-$B189)</f>
        <v/>
      </c>
      <c r="T189" s="12"/>
      <c r="U189" s="18">
        <f>IF(ISNUMBER($K189),$K189,IF(ISNUMBER($J189),$J189,""))</f>
        <v/>
      </c>
      <c r="V189" s="17">
        <f>IF($D189="","",IFERROR(INDEX('製品一覧'!$C$5:$C$54,MATCH($D189,'製品一覧'!$A$5:$A$54,0)),""))</f>
        <v/>
      </c>
    </row>
    <row r="190" spans="1:22">
      <c r="A190" s="11"/>
      <c r="B190" s="15"/>
      <c r="C190" s="12"/>
      <c r="D190" s="11"/>
      <c r="E190" s="16">
        <f>IF($D190="","",IFERROR(INDEX('製品一覧'!$B$5:$B$54,MATCH($D190,'製品一覧'!$A$5:$A$54,0)),"型番が未登録"))</f>
        <v/>
      </c>
      <c r="F190" s="11"/>
      <c r="G190" s="12"/>
      <c r="H190" s="12"/>
      <c r="I190" s="19"/>
      <c r="J190" s="18">
        <f>IF($F190="","",IFERROR(IF(INDEX('製品登録台帳'!$E$5:$E$1004,MATCH($F190,'製品登録台帳'!$D$5:$D$1004,0))=0,"台帳になし",INDEX('製品登録台帳'!$E$5:$E$1004,MATCH($F190,'製品登録台帳'!$D$5:$D$1004,0))),"台帳になし"))</f>
        <v/>
      </c>
      <c r="K190" s="15"/>
      <c r="L190" s="18">
        <f>IF(AND(ISNUMBER($U190),ISNUMBER($V190),$V190&gt;0),IF(DAY($U190)&gt;DAY(DATE(YEAR($U190),MONTH($U190)+$V190+1,0)),DATE(YEAR($U190),MONTH($U190)+$V190+1,0),DATE(YEAR($U190),MONTH($U190)+$V190,DAY($U190))-1),"")</f>
        <v/>
      </c>
      <c r="M190" s="6">
        <f>IF($A190&amp;$D190&amp;$F190="","",IF($L190="","確認が必要",IF(ISNUMBER($B190),IF($B190&lt;=$L190,"期間内の目安","期限切れの目安"),"受付日を入力")))</f>
        <v/>
      </c>
      <c r="N190" s="12"/>
      <c r="O190" s="19"/>
      <c r="P190" s="12"/>
      <c r="Q190" s="15"/>
      <c r="R190" s="15"/>
      <c r="S190" s="17">
        <f>IF(OR(NOT(ISNUMBER($B190)),$C190="完了"),"",TODAY()-$B190)</f>
        <v/>
      </c>
      <c r="T190" s="12"/>
      <c r="U190" s="18">
        <f>IF(ISNUMBER($K190),$K190,IF(ISNUMBER($J190),$J190,""))</f>
        <v/>
      </c>
      <c r="V190" s="17">
        <f>IF($D190="","",IFERROR(INDEX('製品一覧'!$C$5:$C$54,MATCH($D190,'製品一覧'!$A$5:$A$54,0)),""))</f>
        <v/>
      </c>
    </row>
    <row r="191" spans="1:22">
      <c r="A191" s="11"/>
      <c r="B191" s="15"/>
      <c r="C191" s="12"/>
      <c r="D191" s="11"/>
      <c r="E191" s="16">
        <f>IF($D191="","",IFERROR(INDEX('製品一覧'!$B$5:$B$54,MATCH($D191,'製品一覧'!$A$5:$A$54,0)),"型番が未登録"))</f>
        <v/>
      </c>
      <c r="F191" s="11"/>
      <c r="G191" s="12"/>
      <c r="H191" s="12"/>
      <c r="I191" s="19"/>
      <c r="J191" s="18">
        <f>IF($F191="","",IFERROR(IF(INDEX('製品登録台帳'!$E$5:$E$1004,MATCH($F191,'製品登録台帳'!$D$5:$D$1004,0))=0,"台帳になし",INDEX('製品登録台帳'!$E$5:$E$1004,MATCH($F191,'製品登録台帳'!$D$5:$D$1004,0))),"台帳になし"))</f>
        <v/>
      </c>
      <c r="K191" s="15"/>
      <c r="L191" s="18">
        <f>IF(AND(ISNUMBER($U191),ISNUMBER($V191),$V191&gt;0),IF(DAY($U191)&gt;DAY(DATE(YEAR($U191),MONTH($U191)+$V191+1,0)),DATE(YEAR($U191),MONTH($U191)+$V191+1,0),DATE(YEAR($U191),MONTH($U191)+$V191,DAY($U191))-1),"")</f>
        <v/>
      </c>
      <c r="M191" s="6">
        <f>IF($A191&amp;$D191&amp;$F191="","",IF($L191="","確認が必要",IF(ISNUMBER($B191),IF($B191&lt;=$L191,"期間内の目安","期限切れの目安"),"受付日を入力")))</f>
        <v/>
      </c>
      <c r="N191" s="12"/>
      <c r="O191" s="19"/>
      <c r="P191" s="12"/>
      <c r="Q191" s="15"/>
      <c r="R191" s="15"/>
      <c r="S191" s="17">
        <f>IF(OR(NOT(ISNUMBER($B191)),$C191="完了"),"",TODAY()-$B191)</f>
        <v/>
      </c>
      <c r="T191" s="12"/>
      <c r="U191" s="18">
        <f>IF(ISNUMBER($K191),$K191,IF(ISNUMBER($J191),$J191,""))</f>
        <v/>
      </c>
      <c r="V191" s="17">
        <f>IF($D191="","",IFERROR(INDEX('製品一覧'!$C$5:$C$54,MATCH($D191,'製品一覧'!$A$5:$A$54,0)),""))</f>
        <v/>
      </c>
    </row>
    <row r="192" spans="1:22">
      <c r="A192" s="11"/>
      <c r="B192" s="15"/>
      <c r="C192" s="12"/>
      <c r="D192" s="11"/>
      <c r="E192" s="16">
        <f>IF($D192="","",IFERROR(INDEX('製品一覧'!$B$5:$B$54,MATCH($D192,'製品一覧'!$A$5:$A$54,0)),"型番が未登録"))</f>
        <v/>
      </c>
      <c r="F192" s="11"/>
      <c r="G192" s="12"/>
      <c r="H192" s="12"/>
      <c r="I192" s="19"/>
      <c r="J192" s="18">
        <f>IF($F192="","",IFERROR(IF(INDEX('製品登録台帳'!$E$5:$E$1004,MATCH($F192,'製品登録台帳'!$D$5:$D$1004,0))=0,"台帳になし",INDEX('製品登録台帳'!$E$5:$E$1004,MATCH($F192,'製品登録台帳'!$D$5:$D$1004,0))),"台帳になし"))</f>
        <v/>
      </c>
      <c r="K192" s="15"/>
      <c r="L192" s="18">
        <f>IF(AND(ISNUMBER($U192),ISNUMBER($V192),$V192&gt;0),IF(DAY($U192)&gt;DAY(DATE(YEAR($U192),MONTH($U192)+$V192+1,0)),DATE(YEAR($U192),MONTH($U192)+$V192+1,0),DATE(YEAR($U192),MONTH($U192)+$V192,DAY($U192))-1),"")</f>
        <v/>
      </c>
      <c r="M192" s="6">
        <f>IF($A192&amp;$D192&amp;$F192="","",IF($L192="","確認が必要",IF(ISNUMBER($B192),IF($B192&lt;=$L192,"期間内の目安","期限切れの目安"),"受付日を入力")))</f>
        <v/>
      </c>
      <c r="N192" s="12"/>
      <c r="O192" s="19"/>
      <c r="P192" s="12"/>
      <c r="Q192" s="15"/>
      <c r="R192" s="15"/>
      <c r="S192" s="17">
        <f>IF(OR(NOT(ISNUMBER($B192)),$C192="完了"),"",TODAY()-$B192)</f>
        <v/>
      </c>
      <c r="T192" s="12"/>
      <c r="U192" s="18">
        <f>IF(ISNUMBER($K192),$K192,IF(ISNUMBER($J192),$J192,""))</f>
        <v/>
      </c>
      <c r="V192" s="17">
        <f>IF($D192="","",IFERROR(INDEX('製品一覧'!$C$5:$C$54,MATCH($D192,'製品一覧'!$A$5:$A$54,0)),""))</f>
        <v/>
      </c>
    </row>
    <row r="193" spans="1:22">
      <c r="A193" s="11"/>
      <c r="B193" s="15"/>
      <c r="C193" s="12"/>
      <c r="D193" s="11"/>
      <c r="E193" s="16">
        <f>IF($D193="","",IFERROR(INDEX('製品一覧'!$B$5:$B$54,MATCH($D193,'製品一覧'!$A$5:$A$54,0)),"型番が未登録"))</f>
        <v/>
      </c>
      <c r="F193" s="11"/>
      <c r="G193" s="12"/>
      <c r="H193" s="12"/>
      <c r="I193" s="19"/>
      <c r="J193" s="18">
        <f>IF($F193="","",IFERROR(IF(INDEX('製品登録台帳'!$E$5:$E$1004,MATCH($F193,'製品登録台帳'!$D$5:$D$1004,0))=0,"台帳になし",INDEX('製品登録台帳'!$E$5:$E$1004,MATCH($F193,'製品登録台帳'!$D$5:$D$1004,0))),"台帳になし"))</f>
        <v/>
      </c>
      <c r="K193" s="15"/>
      <c r="L193" s="18">
        <f>IF(AND(ISNUMBER($U193),ISNUMBER($V193),$V193&gt;0),IF(DAY($U193)&gt;DAY(DATE(YEAR($U193),MONTH($U193)+$V193+1,0)),DATE(YEAR($U193),MONTH($U193)+$V193+1,0),DATE(YEAR($U193),MONTH($U193)+$V193,DAY($U193))-1),"")</f>
        <v/>
      </c>
      <c r="M193" s="6">
        <f>IF($A193&amp;$D193&amp;$F193="","",IF($L193="","確認が必要",IF(ISNUMBER($B193),IF($B193&lt;=$L193,"期間内の目安","期限切れの目安"),"受付日を入力")))</f>
        <v/>
      </c>
      <c r="N193" s="12"/>
      <c r="O193" s="19"/>
      <c r="P193" s="12"/>
      <c r="Q193" s="15"/>
      <c r="R193" s="15"/>
      <c r="S193" s="17">
        <f>IF(OR(NOT(ISNUMBER($B193)),$C193="完了"),"",TODAY()-$B193)</f>
        <v/>
      </c>
      <c r="T193" s="12"/>
      <c r="U193" s="18">
        <f>IF(ISNUMBER($K193),$K193,IF(ISNUMBER($J193),$J193,""))</f>
        <v/>
      </c>
      <c r="V193" s="17">
        <f>IF($D193="","",IFERROR(INDEX('製品一覧'!$C$5:$C$54,MATCH($D193,'製品一覧'!$A$5:$A$54,0)),""))</f>
        <v/>
      </c>
    </row>
    <row r="194" spans="1:22">
      <c r="A194" s="11"/>
      <c r="B194" s="15"/>
      <c r="C194" s="12"/>
      <c r="D194" s="11"/>
      <c r="E194" s="16">
        <f>IF($D194="","",IFERROR(INDEX('製品一覧'!$B$5:$B$54,MATCH($D194,'製品一覧'!$A$5:$A$54,0)),"型番が未登録"))</f>
        <v/>
      </c>
      <c r="F194" s="11"/>
      <c r="G194" s="12"/>
      <c r="H194" s="12"/>
      <c r="I194" s="19"/>
      <c r="J194" s="18">
        <f>IF($F194="","",IFERROR(IF(INDEX('製品登録台帳'!$E$5:$E$1004,MATCH($F194,'製品登録台帳'!$D$5:$D$1004,0))=0,"台帳になし",INDEX('製品登録台帳'!$E$5:$E$1004,MATCH($F194,'製品登録台帳'!$D$5:$D$1004,0))),"台帳になし"))</f>
        <v/>
      </c>
      <c r="K194" s="15"/>
      <c r="L194" s="18">
        <f>IF(AND(ISNUMBER($U194),ISNUMBER($V194),$V194&gt;0),IF(DAY($U194)&gt;DAY(DATE(YEAR($U194),MONTH($U194)+$V194+1,0)),DATE(YEAR($U194),MONTH($U194)+$V194+1,0),DATE(YEAR($U194),MONTH($U194)+$V194,DAY($U194))-1),"")</f>
        <v/>
      </c>
      <c r="M194" s="6">
        <f>IF($A194&amp;$D194&amp;$F194="","",IF($L194="","確認が必要",IF(ISNUMBER($B194),IF($B194&lt;=$L194,"期間内の目安","期限切れの目安"),"受付日を入力")))</f>
        <v/>
      </c>
      <c r="N194" s="12"/>
      <c r="O194" s="19"/>
      <c r="P194" s="12"/>
      <c r="Q194" s="15"/>
      <c r="R194" s="15"/>
      <c r="S194" s="17">
        <f>IF(OR(NOT(ISNUMBER($B194)),$C194="完了"),"",TODAY()-$B194)</f>
        <v/>
      </c>
      <c r="T194" s="12"/>
      <c r="U194" s="18">
        <f>IF(ISNUMBER($K194),$K194,IF(ISNUMBER($J194),$J194,""))</f>
        <v/>
      </c>
      <c r="V194" s="17">
        <f>IF($D194="","",IFERROR(INDEX('製品一覧'!$C$5:$C$54,MATCH($D194,'製品一覧'!$A$5:$A$54,0)),""))</f>
        <v/>
      </c>
    </row>
    <row r="195" spans="1:22">
      <c r="A195" s="11"/>
      <c r="B195" s="15"/>
      <c r="C195" s="12"/>
      <c r="D195" s="11"/>
      <c r="E195" s="16">
        <f>IF($D195="","",IFERROR(INDEX('製品一覧'!$B$5:$B$54,MATCH($D195,'製品一覧'!$A$5:$A$54,0)),"型番が未登録"))</f>
        <v/>
      </c>
      <c r="F195" s="11"/>
      <c r="G195" s="12"/>
      <c r="H195" s="12"/>
      <c r="I195" s="19"/>
      <c r="J195" s="18">
        <f>IF($F195="","",IFERROR(IF(INDEX('製品登録台帳'!$E$5:$E$1004,MATCH($F195,'製品登録台帳'!$D$5:$D$1004,0))=0,"台帳になし",INDEX('製品登録台帳'!$E$5:$E$1004,MATCH($F195,'製品登録台帳'!$D$5:$D$1004,0))),"台帳になし"))</f>
        <v/>
      </c>
      <c r="K195" s="15"/>
      <c r="L195" s="18">
        <f>IF(AND(ISNUMBER($U195),ISNUMBER($V195),$V195&gt;0),IF(DAY($U195)&gt;DAY(DATE(YEAR($U195),MONTH($U195)+$V195+1,0)),DATE(YEAR($U195),MONTH($U195)+$V195+1,0),DATE(YEAR($U195),MONTH($U195)+$V195,DAY($U195))-1),"")</f>
        <v/>
      </c>
      <c r="M195" s="6">
        <f>IF($A195&amp;$D195&amp;$F195="","",IF($L195="","確認が必要",IF(ISNUMBER($B195),IF($B195&lt;=$L195,"期間内の目安","期限切れの目安"),"受付日を入力")))</f>
        <v/>
      </c>
      <c r="N195" s="12"/>
      <c r="O195" s="19"/>
      <c r="P195" s="12"/>
      <c r="Q195" s="15"/>
      <c r="R195" s="15"/>
      <c r="S195" s="17">
        <f>IF(OR(NOT(ISNUMBER($B195)),$C195="完了"),"",TODAY()-$B195)</f>
        <v/>
      </c>
      <c r="T195" s="12"/>
      <c r="U195" s="18">
        <f>IF(ISNUMBER($K195),$K195,IF(ISNUMBER($J195),$J195,""))</f>
        <v/>
      </c>
      <c r="V195" s="17">
        <f>IF($D195="","",IFERROR(INDEX('製品一覧'!$C$5:$C$54,MATCH($D195,'製品一覧'!$A$5:$A$54,0)),""))</f>
        <v/>
      </c>
    </row>
    <row r="196" spans="1:22">
      <c r="A196" s="11"/>
      <c r="B196" s="15"/>
      <c r="C196" s="12"/>
      <c r="D196" s="11"/>
      <c r="E196" s="16">
        <f>IF($D196="","",IFERROR(INDEX('製品一覧'!$B$5:$B$54,MATCH($D196,'製品一覧'!$A$5:$A$54,0)),"型番が未登録"))</f>
        <v/>
      </c>
      <c r="F196" s="11"/>
      <c r="G196" s="12"/>
      <c r="H196" s="12"/>
      <c r="I196" s="19"/>
      <c r="J196" s="18">
        <f>IF($F196="","",IFERROR(IF(INDEX('製品登録台帳'!$E$5:$E$1004,MATCH($F196,'製品登録台帳'!$D$5:$D$1004,0))=0,"台帳になし",INDEX('製品登録台帳'!$E$5:$E$1004,MATCH($F196,'製品登録台帳'!$D$5:$D$1004,0))),"台帳になし"))</f>
        <v/>
      </c>
      <c r="K196" s="15"/>
      <c r="L196" s="18">
        <f>IF(AND(ISNUMBER($U196),ISNUMBER($V196),$V196&gt;0),IF(DAY($U196)&gt;DAY(DATE(YEAR($U196),MONTH($U196)+$V196+1,0)),DATE(YEAR($U196),MONTH($U196)+$V196+1,0),DATE(YEAR($U196),MONTH($U196)+$V196,DAY($U196))-1),"")</f>
        <v/>
      </c>
      <c r="M196" s="6">
        <f>IF($A196&amp;$D196&amp;$F196="","",IF($L196="","確認が必要",IF(ISNUMBER($B196),IF($B196&lt;=$L196,"期間内の目安","期限切れの目安"),"受付日を入力")))</f>
        <v/>
      </c>
      <c r="N196" s="12"/>
      <c r="O196" s="19"/>
      <c r="P196" s="12"/>
      <c r="Q196" s="15"/>
      <c r="R196" s="15"/>
      <c r="S196" s="17">
        <f>IF(OR(NOT(ISNUMBER($B196)),$C196="完了"),"",TODAY()-$B196)</f>
        <v/>
      </c>
      <c r="T196" s="12"/>
      <c r="U196" s="18">
        <f>IF(ISNUMBER($K196),$K196,IF(ISNUMBER($J196),$J196,""))</f>
        <v/>
      </c>
      <c r="V196" s="17">
        <f>IF($D196="","",IFERROR(INDEX('製品一覧'!$C$5:$C$54,MATCH($D196,'製品一覧'!$A$5:$A$54,0)),""))</f>
        <v/>
      </c>
    </row>
    <row r="197" spans="1:22">
      <c r="A197" s="11"/>
      <c r="B197" s="15"/>
      <c r="C197" s="12"/>
      <c r="D197" s="11"/>
      <c r="E197" s="16">
        <f>IF($D197="","",IFERROR(INDEX('製品一覧'!$B$5:$B$54,MATCH($D197,'製品一覧'!$A$5:$A$54,0)),"型番が未登録"))</f>
        <v/>
      </c>
      <c r="F197" s="11"/>
      <c r="G197" s="12"/>
      <c r="H197" s="12"/>
      <c r="I197" s="19"/>
      <c r="J197" s="18">
        <f>IF($F197="","",IFERROR(IF(INDEX('製品登録台帳'!$E$5:$E$1004,MATCH($F197,'製品登録台帳'!$D$5:$D$1004,0))=0,"台帳になし",INDEX('製品登録台帳'!$E$5:$E$1004,MATCH($F197,'製品登録台帳'!$D$5:$D$1004,0))),"台帳になし"))</f>
        <v/>
      </c>
      <c r="K197" s="15"/>
      <c r="L197" s="18">
        <f>IF(AND(ISNUMBER($U197),ISNUMBER($V197),$V197&gt;0),IF(DAY($U197)&gt;DAY(DATE(YEAR($U197),MONTH($U197)+$V197+1,0)),DATE(YEAR($U197),MONTH($U197)+$V197+1,0),DATE(YEAR($U197),MONTH($U197)+$V197,DAY($U197))-1),"")</f>
        <v/>
      </c>
      <c r="M197" s="6">
        <f>IF($A197&amp;$D197&amp;$F197="","",IF($L197="","確認が必要",IF(ISNUMBER($B197),IF($B197&lt;=$L197,"期間内の目安","期限切れの目安"),"受付日を入力")))</f>
        <v/>
      </c>
      <c r="N197" s="12"/>
      <c r="O197" s="19"/>
      <c r="P197" s="12"/>
      <c r="Q197" s="15"/>
      <c r="R197" s="15"/>
      <c r="S197" s="17">
        <f>IF(OR(NOT(ISNUMBER($B197)),$C197="完了"),"",TODAY()-$B197)</f>
        <v/>
      </c>
      <c r="T197" s="12"/>
      <c r="U197" s="18">
        <f>IF(ISNUMBER($K197),$K197,IF(ISNUMBER($J197),$J197,""))</f>
        <v/>
      </c>
      <c r="V197" s="17">
        <f>IF($D197="","",IFERROR(INDEX('製品一覧'!$C$5:$C$54,MATCH($D197,'製品一覧'!$A$5:$A$54,0)),""))</f>
        <v/>
      </c>
    </row>
    <row r="198" spans="1:22">
      <c r="A198" s="11"/>
      <c r="B198" s="15"/>
      <c r="C198" s="12"/>
      <c r="D198" s="11"/>
      <c r="E198" s="16">
        <f>IF($D198="","",IFERROR(INDEX('製品一覧'!$B$5:$B$54,MATCH($D198,'製品一覧'!$A$5:$A$54,0)),"型番が未登録"))</f>
        <v/>
      </c>
      <c r="F198" s="11"/>
      <c r="G198" s="12"/>
      <c r="H198" s="12"/>
      <c r="I198" s="19"/>
      <c r="J198" s="18">
        <f>IF($F198="","",IFERROR(IF(INDEX('製品登録台帳'!$E$5:$E$1004,MATCH($F198,'製品登録台帳'!$D$5:$D$1004,0))=0,"台帳になし",INDEX('製品登録台帳'!$E$5:$E$1004,MATCH($F198,'製品登録台帳'!$D$5:$D$1004,0))),"台帳になし"))</f>
        <v/>
      </c>
      <c r="K198" s="15"/>
      <c r="L198" s="18">
        <f>IF(AND(ISNUMBER($U198),ISNUMBER($V198),$V198&gt;0),IF(DAY($U198)&gt;DAY(DATE(YEAR($U198),MONTH($U198)+$V198+1,0)),DATE(YEAR($U198),MONTH($U198)+$V198+1,0),DATE(YEAR($U198),MONTH($U198)+$V198,DAY($U198))-1),"")</f>
        <v/>
      </c>
      <c r="M198" s="6">
        <f>IF($A198&amp;$D198&amp;$F198="","",IF($L198="","確認が必要",IF(ISNUMBER($B198),IF($B198&lt;=$L198,"期間内の目安","期限切れの目安"),"受付日を入力")))</f>
        <v/>
      </c>
      <c r="N198" s="12"/>
      <c r="O198" s="19"/>
      <c r="P198" s="12"/>
      <c r="Q198" s="15"/>
      <c r="R198" s="15"/>
      <c r="S198" s="17">
        <f>IF(OR(NOT(ISNUMBER($B198)),$C198="完了"),"",TODAY()-$B198)</f>
        <v/>
      </c>
      <c r="T198" s="12"/>
      <c r="U198" s="18">
        <f>IF(ISNUMBER($K198),$K198,IF(ISNUMBER($J198),$J198,""))</f>
        <v/>
      </c>
      <c r="V198" s="17">
        <f>IF($D198="","",IFERROR(INDEX('製品一覧'!$C$5:$C$54,MATCH($D198,'製品一覧'!$A$5:$A$54,0)),""))</f>
        <v/>
      </c>
    </row>
    <row r="199" spans="1:22">
      <c r="A199" s="11"/>
      <c r="B199" s="15"/>
      <c r="C199" s="12"/>
      <c r="D199" s="11"/>
      <c r="E199" s="16">
        <f>IF($D199="","",IFERROR(INDEX('製品一覧'!$B$5:$B$54,MATCH($D199,'製品一覧'!$A$5:$A$54,0)),"型番が未登録"))</f>
        <v/>
      </c>
      <c r="F199" s="11"/>
      <c r="G199" s="12"/>
      <c r="H199" s="12"/>
      <c r="I199" s="19"/>
      <c r="J199" s="18">
        <f>IF($F199="","",IFERROR(IF(INDEX('製品登録台帳'!$E$5:$E$1004,MATCH($F199,'製品登録台帳'!$D$5:$D$1004,0))=0,"台帳になし",INDEX('製品登録台帳'!$E$5:$E$1004,MATCH($F199,'製品登録台帳'!$D$5:$D$1004,0))),"台帳になし"))</f>
        <v/>
      </c>
      <c r="K199" s="15"/>
      <c r="L199" s="18">
        <f>IF(AND(ISNUMBER($U199),ISNUMBER($V199),$V199&gt;0),IF(DAY($U199)&gt;DAY(DATE(YEAR($U199),MONTH($U199)+$V199+1,0)),DATE(YEAR($U199),MONTH($U199)+$V199+1,0),DATE(YEAR($U199),MONTH($U199)+$V199,DAY($U199))-1),"")</f>
        <v/>
      </c>
      <c r="M199" s="6">
        <f>IF($A199&amp;$D199&amp;$F199="","",IF($L199="","確認が必要",IF(ISNUMBER($B199),IF($B199&lt;=$L199,"期間内の目安","期限切れの目安"),"受付日を入力")))</f>
        <v/>
      </c>
      <c r="N199" s="12"/>
      <c r="O199" s="19"/>
      <c r="P199" s="12"/>
      <c r="Q199" s="15"/>
      <c r="R199" s="15"/>
      <c r="S199" s="17">
        <f>IF(OR(NOT(ISNUMBER($B199)),$C199="完了"),"",TODAY()-$B199)</f>
        <v/>
      </c>
      <c r="T199" s="12"/>
      <c r="U199" s="18">
        <f>IF(ISNUMBER($K199),$K199,IF(ISNUMBER($J199),$J199,""))</f>
        <v/>
      </c>
      <c r="V199" s="17">
        <f>IF($D199="","",IFERROR(INDEX('製品一覧'!$C$5:$C$54,MATCH($D199,'製品一覧'!$A$5:$A$54,0)),""))</f>
        <v/>
      </c>
    </row>
    <row r="200" spans="1:22">
      <c r="A200" s="11"/>
      <c r="B200" s="15"/>
      <c r="C200" s="12"/>
      <c r="D200" s="11"/>
      <c r="E200" s="16">
        <f>IF($D200="","",IFERROR(INDEX('製品一覧'!$B$5:$B$54,MATCH($D200,'製品一覧'!$A$5:$A$54,0)),"型番が未登録"))</f>
        <v/>
      </c>
      <c r="F200" s="11"/>
      <c r="G200" s="12"/>
      <c r="H200" s="12"/>
      <c r="I200" s="19"/>
      <c r="J200" s="18">
        <f>IF($F200="","",IFERROR(IF(INDEX('製品登録台帳'!$E$5:$E$1004,MATCH($F200,'製品登録台帳'!$D$5:$D$1004,0))=0,"台帳になし",INDEX('製品登録台帳'!$E$5:$E$1004,MATCH($F200,'製品登録台帳'!$D$5:$D$1004,0))),"台帳になし"))</f>
        <v/>
      </c>
      <c r="K200" s="15"/>
      <c r="L200" s="18">
        <f>IF(AND(ISNUMBER($U200),ISNUMBER($V200),$V200&gt;0),IF(DAY($U200)&gt;DAY(DATE(YEAR($U200),MONTH($U200)+$V200+1,0)),DATE(YEAR($U200),MONTH($U200)+$V200+1,0),DATE(YEAR($U200),MONTH($U200)+$V200,DAY($U200))-1),"")</f>
        <v/>
      </c>
      <c r="M200" s="6">
        <f>IF($A200&amp;$D200&amp;$F200="","",IF($L200="","確認が必要",IF(ISNUMBER($B200),IF($B200&lt;=$L200,"期間内の目安","期限切れの目安"),"受付日を入力")))</f>
        <v/>
      </c>
      <c r="N200" s="12"/>
      <c r="O200" s="19"/>
      <c r="P200" s="12"/>
      <c r="Q200" s="15"/>
      <c r="R200" s="15"/>
      <c r="S200" s="17">
        <f>IF(OR(NOT(ISNUMBER($B200)),$C200="完了"),"",TODAY()-$B200)</f>
        <v/>
      </c>
      <c r="T200" s="12"/>
      <c r="U200" s="18">
        <f>IF(ISNUMBER($K200),$K200,IF(ISNUMBER($J200),$J200,""))</f>
        <v/>
      </c>
      <c r="V200" s="17">
        <f>IF($D200="","",IFERROR(INDEX('製品一覧'!$C$5:$C$54,MATCH($D200,'製品一覧'!$A$5:$A$54,0)),""))</f>
        <v/>
      </c>
    </row>
    <row r="201" spans="1:22">
      <c r="A201" s="11"/>
      <c r="B201" s="15"/>
      <c r="C201" s="12"/>
      <c r="D201" s="11"/>
      <c r="E201" s="16">
        <f>IF($D201="","",IFERROR(INDEX('製品一覧'!$B$5:$B$54,MATCH($D201,'製品一覧'!$A$5:$A$54,0)),"型番が未登録"))</f>
        <v/>
      </c>
      <c r="F201" s="11"/>
      <c r="G201" s="12"/>
      <c r="H201" s="12"/>
      <c r="I201" s="19"/>
      <c r="J201" s="18">
        <f>IF($F201="","",IFERROR(IF(INDEX('製品登録台帳'!$E$5:$E$1004,MATCH($F201,'製品登録台帳'!$D$5:$D$1004,0))=0,"台帳になし",INDEX('製品登録台帳'!$E$5:$E$1004,MATCH($F201,'製品登録台帳'!$D$5:$D$1004,0))),"台帳になし"))</f>
        <v/>
      </c>
      <c r="K201" s="15"/>
      <c r="L201" s="18">
        <f>IF(AND(ISNUMBER($U201),ISNUMBER($V201),$V201&gt;0),IF(DAY($U201)&gt;DAY(DATE(YEAR($U201),MONTH($U201)+$V201+1,0)),DATE(YEAR($U201),MONTH($U201)+$V201+1,0),DATE(YEAR($U201),MONTH($U201)+$V201,DAY($U201))-1),"")</f>
        <v/>
      </c>
      <c r="M201" s="6">
        <f>IF($A201&amp;$D201&amp;$F201="","",IF($L201="","確認が必要",IF(ISNUMBER($B201),IF($B201&lt;=$L201,"期間内の目安","期限切れの目安"),"受付日を入力")))</f>
        <v/>
      </c>
      <c r="N201" s="12"/>
      <c r="O201" s="19"/>
      <c r="P201" s="12"/>
      <c r="Q201" s="15"/>
      <c r="R201" s="15"/>
      <c r="S201" s="17">
        <f>IF(OR(NOT(ISNUMBER($B201)),$C201="完了"),"",TODAY()-$B201)</f>
        <v/>
      </c>
      <c r="T201" s="12"/>
      <c r="U201" s="18">
        <f>IF(ISNUMBER($K201),$K201,IF(ISNUMBER($J201),$J201,""))</f>
        <v/>
      </c>
      <c r="V201" s="17">
        <f>IF($D201="","",IFERROR(INDEX('製品一覧'!$C$5:$C$54,MATCH($D201,'製品一覧'!$A$5:$A$54,0)),""))</f>
        <v/>
      </c>
    </row>
    <row r="202" spans="1:22">
      <c r="A202" s="11"/>
      <c r="B202" s="15"/>
      <c r="C202" s="12"/>
      <c r="D202" s="11"/>
      <c r="E202" s="16">
        <f>IF($D202="","",IFERROR(INDEX('製品一覧'!$B$5:$B$54,MATCH($D202,'製品一覧'!$A$5:$A$54,0)),"型番が未登録"))</f>
        <v/>
      </c>
      <c r="F202" s="11"/>
      <c r="G202" s="12"/>
      <c r="H202" s="12"/>
      <c r="I202" s="19"/>
      <c r="J202" s="18">
        <f>IF($F202="","",IFERROR(IF(INDEX('製品登録台帳'!$E$5:$E$1004,MATCH($F202,'製品登録台帳'!$D$5:$D$1004,0))=0,"台帳になし",INDEX('製品登録台帳'!$E$5:$E$1004,MATCH($F202,'製品登録台帳'!$D$5:$D$1004,0))),"台帳になし"))</f>
        <v/>
      </c>
      <c r="K202" s="15"/>
      <c r="L202" s="18">
        <f>IF(AND(ISNUMBER($U202),ISNUMBER($V202),$V202&gt;0),IF(DAY($U202)&gt;DAY(DATE(YEAR($U202),MONTH($U202)+$V202+1,0)),DATE(YEAR($U202),MONTH($U202)+$V202+1,0),DATE(YEAR($U202),MONTH($U202)+$V202,DAY($U202))-1),"")</f>
        <v/>
      </c>
      <c r="M202" s="6">
        <f>IF($A202&amp;$D202&amp;$F202="","",IF($L202="","確認が必要",IF(ISNUMBER($B202),IF($B202&lt;=$L202,"期間内の目安","期限切れの目安"),"受付日を入力")))</f>
        <v/>
      </c>
      <c r="N202" s="12"/>
      <c r="O202" s="19"/>
      <c r="P202" s="12"/>
      <c r="Q202" s="15"/>
      <c r="R202" s="15"/>
      <c r="S202" s="17">
        <f>IF(OR(NOT(ISNUMBER($B202)),$C202="完了"),"",TODAY()-$B202)</f>
        <v/>
      </c>
      <c r="T202" s="12"/>
      <c r="U202" s="18">
        <f>IF(ISNUMBER($K202),$K202,IF(ISNUMBER($J202),$J202,""))</f>
        <v/>
      </c>
      <c r="V202" s="17">
        <f>IF($D202="","",IFERROR(INDEX('製品一覧'!$C$5:$C$54,MATCH($D202,'製品一覧'!$A$5:$A$54,0)),""))</f>
        <v/>
      </c>
    </row>
    <row r="203" spans="1:22">
      <c r="A203" s="11"/>
      <c r="B203" s="15"/>
      <c r="C203" s="12"/>
      <c r="D203" s="11"/>
      <c r="E203" s="16">
        <f>IF($D203="","",IFERROR(INDEX('製品一覧'!$B$5:$B$54,MATCH($D203,'製品一覧'!$A$5:$A$54,0)),"型番が未登録"))</f>
        <v/>
      </c>
      <c r="F203" s="11"/>
      <c r="G203" s="12"/>
      <c r="H203" s="12"/>
      <c r="I203" s="19"/>
      <c r="J203" s="18">
        <f>IF($F203="","",IFERROR(IF(INDEX('製品登録台帳'!$E$5:$E$1004,MATCH($F203,'製品登録台帳'!$D$5:$D$1004,0))=0,"台帳になし",INDEX('製品登録台帳'!$E$5:$E$1004,MATCH($F203,'製品登録台帳'!$D$5:$D$1004,0))),"台帳になし"))</f>
        <v/>
      </c>
      <c r="K203" s="15"/>
      <c r="L203" s="18">
        <f>IF(AND(ISNUMBER($U203),ISNUMBER($V203),$V203&gt;0),IF(DAY($U203)&gt;DAY(DATE(YEAR($U203),MONTH($U203)+$V203+1,0)),DATE(YEAR($U203),MONTH($U203)+$V203+1,0),DATE(YEAR($U203),MONTH($U203)+$V203,DAY($U203))-1),"")</f>
        <v/>
      </c>
      <c r="M203" s="6">
        <f>IF($A203&amp;$D203&amp;$F203="","",IF($L203="","確認が必要",IF(ISNUMBER($B203),IF($B203&lt;=$L203,"期間内の目安","期限切れの目安"),"受付日を入力")))</f>
        <v/>
      </c>
      <c r="N203" s="12"/>
      <c r="O203" s="19"/>
      <c r="P203" s="12"/>
      <c r="Q203" s="15"/>
      <c r="R203" s="15"/>
      <c r="S203" s="17">
        <f>IF(OR(NOT(ISNUMBER($B203)),$C203="完了"),"",TODAY()-$B203)</f>
        <v/>
      </c>
      <c r="T203" s="12"/>
      <c r="U203" s="18">
        <f>IF(ISNUMBER($K203),$K203,IF(ISNUMBER($J203),$J203,""))</f>
        <v/>
      </c>
      <c r="V203" s="17">
        <f>IF($D203="","",IFERROR(INDEX('製品一覧'!$C$5:$C$54,MATCH($D203,'製品一覧'!$A$5:$A$54,0)),""))</f>
        <v/>
      </c>
    </row>
    <row r="204" spans="1:22">
      <c r="A204" s="11"/>
      <c r="B204" s="15"/>
      <c r="C204" s="12"/>
      <c r="D204" s="11"/>
      <c r="E204" s="16">
        <f>IF($D204="","",IFERROR(INDEX('製品一覧'!$B$5:$B$54,MATCH($D204,'製品一覧'!$A$5:$A$54,0)),"型番が未登録"))</f>
        <v/>
      </c>
      <c r="F204" s="11"/>
      <c r="G204" s="12"/>
      <c r="H204" s="12"/>
      <c r="I204" s="19"/>
      <c r="J204" s="18">
        <f>IF($F204="","",IFERROR(IF(INDEX('製品登録台帳'!$E$5:$E$1004,MATCH($F204,'製品登録台帳'!$D$5:$D$1004,0))=0,"台帳になし",INDEX('製品登録台帳'!$E$5:$E$1004,MATCH($F204,'製品登録台帳'!$D$5:$D$1004,0))),"台帳になし"))</f>
        <v/>
      </c>
      <c r="K204" s="15"/>
      <c r="L204" s="18">
        <f>IF(AND(ISNUMBER($U204),ISNUMBER($V204),$V204&gt;0),IF(DAY($U204)&gt;DAY(DATE(YEAR($U204),MONTH($U204)+$V204+1,0)),DATE(YEAR($U204),MONTH($U204)+$V204+1,0),DATE(YEAR($U204),MONTH($U204)+$V204,DAY($U204))-1),"")</f>
        <v/>
      </c>
      <c r="M204" s="6">
        <f>IF($A204&amp;$D204&amp;$F204="","",IF($L204="","確認が必要",IF(ISNUMBER($B204),IF($B204&lt;=$L204,"期間内の目安","期限切れの目安"),"受付日を入力")))</f>
        <v/>
      </c>
      <c r="N204" s="12"/>
      <c r="O204" s="19"/>
      <c r="P204" s="12"/>
      <c r="Q204" s="15"/>
      <c r="R204" s="15"/>
      <c r="S204" s="17">
        <f>IF(OR(NOT(ISNUMBER($B204)),$C204="完了"),"",TODAY()-$B204)</f>
        <v/>
      </c>
      <c r="T204" s="12"/>
      <c r="U204" s="18">
        <f>IF(ISNUMBER($K204),$K204,IF(ISNUMBER($J204),$J204,""))</f>
        <v/>
      </c>
      <c r="V204" s="17">
        <f>IF($D204="","",IFERROR(INDEX('製品一覧'!$C$5:$C$54,MATCH($D204,'製品一覧'!$A$5:$A$54,0)),""))</f>
        <v/>
      </c>
    </row>
    <row r="205" spans="1:22">
      <c r="A205" s="11"/>
      <c r="B205" s="15"/>
      <c r="C205" s="12"/>
      <c r="D205" s="11"/>
      <c r="E205" s="16">
        <f>IF($D205="","",IFERROR(INDEX('製品一覧'!$B$5:$B$54,MATCH($D205,'製品一覧'!$A$5:$A$54,0)),"型番が未登録"))</f>
        <v/>
      </c>
      <c r="F205" s="11"/>
      <c r="G205" s="12"/>
      <c r="H205" s="12"/>
      <c r="I205" s="19"/>
      <c r="J205" s="18">
        <f>IF($F205="","",IFERROR(IF(INDEX('製品登録台帳'!$E$5:$E$1004,MATCH($F205,'製品登録台帳'!$D$5:$D$1004,0))=0,"台帳になし",INDEX('製品登録台帳'!$E$5:$E$1004,MATCH($F205,'製品登録台帳'!$D$5:$D$1004,0))),"台帳になし"))</f>
        <v/>
      </c>
      <c r="K205" s="15"/>
      <c r="L205" s="18">
        <f>IF(AND(ISNUMBER($U205),ISNUMBER($V205),$V205&gt;0),IF(DAY($U205)&gt;DAY(DATE(YEAR($U205),MONTH($U205)+$V205+1,0)),DATE(YEAR($U205),MONTH($U205)+$V205+1,0),DATE(YEAR($U205),MONTH($U205)+$V205,DAY($U205))-1),"")</f>
        <v/>
      </c>
      <c r="M205" s="6">
        <f>IF($A205&amp;$D205&amp;$F205="","",IF($L205="","確認が必要",IF(ISNUMBER($B205),IF($B205&lt;=$L205,"期間内の目安","期限切れの目安"),"受付日を入力")))</f>
        <v/>
      </c>
      <c r="N205" s="12"/>
      <c r="O205" s="19"/>
      <c r="P205" s="12"/>
      <c r="Q205" s="15"/>
      <c r="R205" s="15"/>
      <c r="S205" s="17">
        <f>IF(OR(NOT(ISNUMBER($B205)),$C205="完了"),"",TODAY()-$B205)</f>
        <v/>
      </c>
      <c r="T205" s="12"/>
      <c r="U205" s="18">
        <f>IF(ISNUMBER($K205),$K205,IF(ISNUMBER($J205),$J205,""))</f>
        <v/>
      </c>
      <c r="V205" s="17">
        <f>IF($D205="","",IFERROR(INDEX('製品一覧'!$C$5:$C$54,MATCH($D205,'製品一覧'!$A$5:$A$54,0)),""))</f>
        <v/>
      </c>
    </row>
    <row r="206" spans="1:22">
      <c r="A206" s="11"/>
      <c r="B206" s="15"/>
      <c r="C206" s="12"/>
      <c r="D206" s="11"/>
      <c r="E206" s="16">
        <f>IF($D206="","",IFERROR(INDEX('製品一覧'!$B$5:$B$54,MATCH($D206,'製品一覧'!$A$5:$A$54,0)),"型番が未登録"))</f>
        <v/>
      </c>
      <c r="F206" s="11"/>
      <c r="G206" s="12"/>
      <c r="H206" s="12"/>
      <c r="I206" s="19"/>
      <c r="J206" s="18">
        <f>IF($F206="","",IFERROR(IF(INDEX('製品登録台帳'!$E$5:$E$1004,MATCH($F206,'製品登録台帳'!$D$5:$D$1004,0))=0,"台帳になし",INDEX('製品登録台帳'!$E$5:$E$1004,MATCH($F206,'製品登録台帳'!$D$5:$D$1004,0))),"台帳になし"))</f>
        <v/>
      </c>
      <c r="K206" s="15"/>
      <c r="L206" s="18">
        <f>IF(AND(ISNUMBER($U206),ISNUMBER($V206),$V206&gt;0),IF(DAY($U206)&gt;DAY(DATE(YEAR($U206),MONTH($U206)+$V206+1,0)),DATE(YEAR($U206),MONTH($U206)+$V206+1,0),DATE(YEAR($U206),MONTH($U206)+$V206,DAY($U206))-1),"")</f>
        <v/>
      </c>
      <c r="M206" s="6">
        <f>IF($A206&amp;$D206&amp;$F206="","",IF($L206="","確認が必要",IF(ISNUMBER($B206),IF($B206&lt;=$L206,"期間内の目安","期限切れの目安"),"受付日を入力")))</f>
        <v/>
      </c>
      <c r="N206" s="12"/>
      <c r="O206" s="19"/>
      <c r="P206" s="12"/>
      <c r="Q206" s="15"/>
      <c r="R206" s="15"/>
      <c r="S206" s="17">
        <f>IF(OR(NOT(ISNUMBER($B206)),$C206="完了"),"",TODAY()-$B206)</f>
        <v/>
      </c>
      <c r="T206" s="12"/>
      <c r="U206" s="18">
        <f>IF(ISNUMBER($K206),$K206,IF(ISNUMBER($J206),$J206,""))</f>
        <v/>
      </c>
      <c r="V206" s="17">
        <f>IF($D206="","",IFERROR(INDEX('製品一覧'!$C$5:$C$54,MATCH($D206,'製品一覧'!$A$5:$A$54,0)),""))</f>
        <v/>
      </c>
    </row>
    <row r="207" spans="1:22">
      <c r="A207" s="11"/>
      <c r="B207" s="15"/>
      <c r="C207" s="12"/>
      <c r="D207" s="11"/>
      <c r="E207" s="16">
        <f>IF($D207="","",IFERROR(INDEX('製品一覧'!$B$5:$B$54,MATCH($D207,'製品一覧'!$A$5:$A$54,0)),"型番が未登録"))</f>
        <v/>
      </c>
      <c r="F207" s="11"/>
      <c r="G207" s="12"/>
      <c r="H207" s="12"/>
      <c r="I207" s="19"/>
      <c r="J207" s="18">
        <f>IF($F207="","",IFERROR(IF(INDEX('製品登録台帳'!$E$5:$E$1004,MATCH($F207,'製品登録台帳'!$D$5:$D$1004,0))=0,"台帳になし",INDEX('製品登録台帳'!$E$5:$E$1004,MATCH($F207,'製品登録台帳'!$D$5:$D$1004,0))),"台帳になし"))</f>
        <v/>
      </c>
      <c r="K207" s="15"/>
      <c r="L207" s="18">
        <f>IF(AND(ISNUMBER($U207),ISNUMBER($V207),$V207&gt;0),IF(DAY($U207)&gt;DAY(DATE(YEAR($U207),MONTH($U207)+$V207+1,0)),DATE(YEAR($U207),MONTH($U207)+$V207+1,0),DATE(YEAR($U207),MONTH($U207)+$V207,DAY($U207))-1),"")</f>
        <v/>
      </c>
      <c r="M207" s="6">
        <f>IF($A207&amp;$D207&amp;$F207="","",IF($L207="","確認が必要",IF(ISNUMBER($B207),IF($B207&lt;=$L207,"期間内の目安","期限切れの目安"),"受付日を入力")))</f>
        <v/>
      </c>
      <c r="N207" s="12"/>
      <c r="O207" s="19"/>
      <c r="P207" s="12"/>
      <c r="Q207" s="15"/>
      <c r="R207" s="15"/>
      <c r="S207" s="17">
        <f>IF(OR(NOT(ISNUMBER($B207)),$C207="完了"),"",TODAY()-$B207)</f>
        <v/>
      </c>
      <c r="T207" s="12"/>
      <c r="U207" s="18">
        <f>IF(ISNUMBER($K207),$K207,IF(ISNUMBER($J207),$J207,""))</f>
        <v/>
      </c>
      <c r="V207" s="17">
        <f>IF($D207="","",IFERROR(INDEX('製品一覧'!$C$5:$C$54,MATCH($D207,'製品一覧'!$A$5:$A$54,0)),""))</f>
        <v/>
      </c>
    </row>
    <row r="208" spans="1:22">
      <c r="A208" s="11"/>
      <c r="B208" s="15"/>
      <c r="C208" s="12"/>
      <c r="D208" s="11"/>
      <c r="E208" s="16">
        <f>IF($D208="","",IFERROR(INDEX('製品一覧'!$B$5:$B$54,MATCH($D208,'製品一覧'!$A$5:$A$54,0)),"型番が未登録"))</f>
        <v/>
      </c>
      <c r="F208" s="11"/>
      <c r="G208" s="12"/>
      <c r="H208" s="12"/>
      <c r="I208" s="19"/>
      <c r="J208" s="18">
        <f>IF($F208="","",IFERROR(IF(INDEX('製品登録台帳'!$E$5:$E$1004,MATCH($F208,'製品登録台帳'!$D$5:$D$1004,0))=0,"台帳になし",INDEX('製品登録台帳'!$E$5:$E$1004,MATCH($F208,'製品登録台帳'!$D$5:$D$1004,0))),"台帳になし"))</f>
        <v/>
      </c>
      <c r="K208" s="15"/>
      <c r="L208" s="18">
        <f>IF(AND(ISNUMBER($U208),ISNUMBER($V208),$V208&gt;0),IF(DAY($U208)&gt;DAY(DATE(YEAR($U208),MONTH($U208)+$V208+1,0)),DATE(YEAR($U208),MONTH($U208)+$V208+1,0),DATE(YEAR($U208),MONTH($U208)+$V208,DAY($U208))-1),"")</f>
        <v/>
      </c>
      <c r="M208" s="6">
        <f>IF($A208&amp;$D208&amp;$F208="","",IF($L208="","確認が必要",IF(ISNUMBER($B208),IF($B208&lt;=$L208,"期間内の目安","期限切れの目安"),"受付日を入力")))</f>
        <v/>
      </c>
      <c r="N208" s="12"/>
      <c r="O208" s="19"/>
      <c r="P208" s="12"/>
      <c r="Q208" s="15"/>
      <c r="R208" s="15"/>
      <c r="S208" s="17">
        <f>IF(OR(NOT(ISNUMBER($B208)),$C208="完了"),"",TODAY()-$B208)</f>
        <v/>
      </c>
      <c r="T208" s="12"/>
      <c r="U208" s="18">
        <f>IF(ISNUMBER($K208),$K208,IF(ISNUMBER($J208),$J208,""))</f>
        <v/>
      </c>
      <c r="V208" s="17">
        <f>IF($D208="","",IFERROR(INDEX('製品一覧'!$C$5:$C$54,MATCH($D208,'製品一覧'!$A$5:$A$54,0)),""))</f>
        <v/>
      </c>
    </row>
    <row r="209" spans="1:22">
      <c r="A209" s="11"/>
      <c r="B209" s="15"/>
      <c r="C209" s="12"/>
      <c r="D209" s="11"/>
      <c r="E209" s="16">
        <f>IF($D209="","",IFERROR(INDEX('製品一覧'!$B$5:$B$54,MATCH($D209,'製品一覧'!$A$5:$A$54,0)),"型番が未登録"))</f>
        <v/>
      </c>
      <c r="F209" s="11"/>
      <c r="G209" s="12"/>
      <c r="H209" s="12"/>
      <c r="I209" s="19"/>
      <c r="J209" s="18">
        <f>IF($F209="","",IFERROR(IF(INDEX('製品登録台帳'!$E$5:$E$1004,MATCH($F209,'製品登録台帳'!$D$5:$D$1004,0))=0,"台帳になし",INDEX('製品登録台帳'!$E$5:$E$1004,MATCH($F209,'製品登録台帳'!$D$5:$D$1004,0))),"台帳になし"))</f>
        <v/>
      </c>
      <c r="K209" s="15"/>
      <c r="L209" s="18">
        <f>IF(AND(ISNUMBER($U209),ISNUMBER($V209),$V209&gt;0),IF(DAY($U209)&gt;DAY(DATE(YEAR($U209),MONTH($U209)+$V209+1,0)),DATE(YEAR($U209),MONTH($U209)+$V209+1,0),DATE(YEAR($U209),MONTH($U209)+$V209,DAY($U209))-1),"")</f>
        <v/>
      </c>
      <c r="M209" s="6">
        <f>IF($A209&amp;$D209&amp;$F209="","",IF($L209="","確認が必要",IF(ISNUMBER($B209),IF($B209&lt;=$L209,"期間内の目安","期限切れの目安"),"受付日を入力")))</f>
        <v/>
      </c>
      <c r="N209" s="12"/>
      <c r="O209" s="19"/>
      <c r="P209" s="12"/>
      <c r="Q209" s="15"/>
      <c r="R209" s="15"/>
      <c r="S209" s="17">
        <f>IF(OR(NOT(ISNUMBER($B209)),$C209="完了"),"",TODAY()-$B209)</f>
        <v/>
      </c>
      <c r="T209" s="12"/>
      <c r="U209" s="18">
        <f>IF(ISNUMBER($K209),$K209,IF(ISNUMBER($J209),$J209,""))</f>
        <v/>
      </c>
      <c r="V209" s="17">
        <f>IF($D209="","",IFERROR(INDEX('製品一覧'!$C$5:$C$54,MATCH($D209,'製品一覧'!$A$5:$A$54,0)),""))</f>
        <v/>
      </c>
    </row>
    <row r="210" spans="1:22">
      <c r="A210" s="11"/>
      <c r="B210" s="15"/>
      <c r="C210" s="12"/>
      <c r="D210" s="11"/>
      <c r="E210" s="16">
        <f>IF($D210="","",IFERROR(INDEX('製品一覧'!$B$5:$B$54,MATCH($D210,'製品一覧'!$A$5:$A$54,0)),"型番が未登録"))</f>
        <v/>
      </c>
      <c r="F210" s="11"/>
      <c r="G210" s="12"/>
      <c r="H210" s="12"/>
      <c r="I210" s="19"/>
      <c r="J210" s="18">
        <f>IF($F210="","",IFERROR(IF(INDEX('製品登録台帳'!$E$5:$E$1004,MATCH($F210,'製品登録台帳'!$D$5:$D$1004,0))=0,"台帳になし",INDEX('製品登録台帳'!$E$5:$E$1004,MATCH($F210,'製品登録台帳'!$D$5:$D$1004,0))),"台帳になし"))</f>
        <v/>
      </c>
      <c r="K210" s="15"/>
      <c r="L210" s="18">
        <f>IF(AND(ISNUMBER($U210),ISNUMBER($V210),$V210&gt;0),IF(DAY($U210)&gt;DAY(DATE(YEAR($U210),MONTH($U210)+$V210+1,0)),DATE(YEAR($U210),MONTH($U210)+$V210+1,0),DATE(YEAR($U210),MONTH($U210)+$V210,DAY($U210))-1),"")</f>
        <v/>
      </c>
      <c r="M210" s="6">
        <f>IF($A210&amp;$D210&amp;$F210="","",IF($L210="","確認が必要",IF(ISNUMBER($B210),IF($B210&lt;=$L210,"期間内の目安","期限切れの目安"),"受付日を入力")))</f>
        <v/>
      </c>
      <c r="N210" s="12"/>
      <c r="O210" s="19"/>
      <c r="P210" s="12"/>
      <c r="Q210" s="15"/>
      <c r="R210" s="15"/>
      <c r="S210" s="17">
        <f>IF(OR(NOT(ISNUMBER($B210)),$C210="完了"),"",TODAY()-$B210)</f>
        <v/>
      </c>
      <c r="T210" s="12"/>
      <c r="U210" s="18">
        <f>IF(ISNUMBER($K210),$K210,IF(ISNUMBER($J210),$J210,""))</f>
        <v/>
      </c>
      <c r="V210" s="17">
        <f>IF($D210="","",IFERROR(INDEX('製品一覧'!$C$5:$C$54,MATCH($D210,'製品一覧'!$A$5:$A$54,0)),""))</f>
        <v/>
      </c>
    </row>
    <row r="211" spans="1:22">
      <c r="A211" s="11"/>
      <c r="B211" s="15"/>
      <c r="C211" s="12"/>
      <c r="D211" s="11"/>
      <c r="E211" s="16">
        <f>IF($D211="","",IFERROR(INDEX('製品一覧'!$B$5:$B$54,MATCH($D211,'製品一覧'!$A$5:$A$54,0)),"型番が未登録"))</f>
        <v/>
      </c>
      <c r="F211" s="11"/>
      <c r="G211" s="12"/>
      <c r="H211" s="12"/>
      <c r="I211" s="19"/>
      <c r="J211" s="18">
        <f>IF($F211="","",IFERROR(IF(INDEX('製品登録台帳'!$E$5:$E$1004,MATCH($F211,'製品登録台帳'!$D$5:$D$1004,0))=0,"台帳になし",INDEX('製品登録台帳'!$E$5:$E$1004,MATCH($F211,'製品登録台帳'!$D$5:$D$1004,0))),"台帳になし"))</f>
        <v/>
      </c>
      <c r="K211" s="15"/>
      <c r="L211" s="18">
        <f>IF(AND(ISNUMBER($U211),ISNUMBER($V211),$V211&gt;0),IF(DAY($U211)&gt;DAY(DATE(YEAR($U211),MONTH($U211)+$V211+1,0)),DATE(YEAR($U211),MONTH($U211)+$V211+1,0),DATE(YEAR($U211),MONTH($U211)+$V211,DAY($U211))-1),"")</f>
        <v/>
      </c>
      <c r="M211" s="6">
        <f>IF($A211&amp;$D211&amp;$F211="","",IF($L211="","確認が必要",IF(ISNUMBER($B211),IF($B211&lt;=$L211,"期間内の目安","期限切れの目安"),"受付日を入力")))</f>
        <v/>
      </c>
      <c r="N211" s="12"/>
      <c r="O211" s="19"/>
      <c r="P211" s="12"/>
      <c r="Q211" s="15"/>
      <c r="R211" s="15"/>
      <c r="S211" s="17">
        <f>IF(OR(NOT(ISNUMBER($B211)),$C211="完了"),"",TODAY()-$B211)</f>
        <v/>
      </c>
      <c r="T211" s="12"/>
      <c r="U211" s="18">
        <f>IF(ISNUMBER($K211),$K211,IF(ISNUMBER($J211),$J211,""))</f>
        <v/>
      </c>
      <c r="V211" s="17">
        <f>IF($D211="","",IFERROR(INDEX('製品一覧'!$C$5:$C$54,MATCH($D211,'製品一覧'!$A$5:$A$54,0)),""))</f>
        <v/>
      </c>
    </row>
    <row r="212" spans="1:22">
      <c r="A212" s="11"/>
      <c r="B212" s="15"/>
      <c r="C212" s="12"/>
      <c r="D212" s="11"/>
      <c r="E212" s="16">
        <f>IF($D212="","",IFERROR(INDEX('製品一覧'!$B$5:$B$54,MATCH($D212,'製品一覧'!$A$5:$A$54,0)),"型番が未登録"))</f>
        <v/>
      </c>
      <c r="F212" s="11"/>
      <c r="G212" s="12"/>
      <c r="H212" s="12"/>
      <c r="I212" s="19"/>
      <c r="J212" s="18">
        <f>IF($F212="","",IFERROR(IF(INDEX('製品登録台帳'!$E$5:$E$1004,MATCH($F212,'製品登録台帳'!$D$5:$D$1004,0))=0,"台帳になし",INDEX('製品登録台帳'!$E$5:$E$1004,MATCH($F212,'製品登録台帳'!$D$5:$D$1004,0))),"台帳になし"))</f>
        <v/>
      </c>
      <c r="K212" s="15"/>
      <c r="L212" s="18">
        <f>IF(AND(ISNUMBER($U212),ISNUMBER($V212),$V212&gt;0),IF(DAY($U212)&gt;DAY(DATE(YEAR($U212),MONTH($U212)+$V212+1,0)),DATE(YEAR($U212),MONTH($U212)+$V212+1,0),DATE(YEAR($U212),MONTH($U212)+$V212,DAY($U212))-1),"")</f>
        <v/>
      </c>
      <c r="M212" s="6">
        <f>IF($A212&amp;$D212&amp;$F212="","",IF($L212="","確認が必要",IF(ISNUMBER($B212),IF($B212&lt;=$L212,"期間内の目安","期限切れの目安"),"受付日を入力")))</f>
        <v/>
      </c>
      <c r="N212" s="12"/>
      <c r="O212" s="19"/>
      <c r="P212" s="12"/>
      <c r="Q212" s="15"/>
      <c r="R212" s="15"/>
      <c r="S212" s="17">
        <f>IF(OR(NOT(ISNUMBER($B212)),$C212="完了"),"",TODAY()-$B212)</f>
        <v/>
      </c>
      <c r="T212" s="12"/>
      <c r="U212" s="18">
        <f>IF(ISNUMBER($K212),$K212,IF(ISNUMBER($J212),$J212,""))</f>
        <v/>
      </c>
      <c r="V212" s="17">
        <f>IF($D212="","",IFERROR(INDEX('製品一覧'!$C$5:$C$54,MATCH($D212,'製品一覧'!$A$5:$A$54,0)),""))</f>
        <v/>
      </c>
    </row>
    <row r="213" spans="1:22">
      <c r="A213" s="11"/>
      <c r="B213" s="15"/>
      <c r="C213" s="12"/>
      <c r="D213" s="11"/>
      <c r="E213" s="16">
        <f>IF($D213="","",IFERROR(INDEX('製品一覧'!$B$5:$B$54,MATCH($D213,'製品一覧'!$A$5:$A$54,0)),"型番が未登録"))</f>
        <v/>
      </c>
      <c r="F213" s="11"/>
      <c r="G213" s="12"/>
      <c r="H213" s="12"/>
      <c r="I213" s="19"/>
      <c r="J213" s="18">
        <f>IF($F213="","",IFERROR(IF(INDEX('製品登録台帳'!$E$5:$E$1004,MATCH($F213,'製品登録台帳'!$D$5:$D$1004,0))=0,"台帳になし",INDEX('製品登録台帳'!$E$5:$E$1004,MATCH($F213,'製品登録台帳'!$D$5:$D$1004,0))),"台帳になし"))</f>
        <v/>
      </c>
      <c r="K213" s="15"/>
      <c r="L213" s="18">
        <f>IF(AND(ISNUMBER($U213),ISNUMBER($V213),$V213&gt;0),IF(DAY($U213)&gt;DAY(DATE(YEAR($U213),MONTH($U213)+$V213+1,0)),DATE(YEAR($U213),MONTH($U213)+$V213+1,0),DATE(YEAR($U213),MONTH($U213)+$V213,DAY($U213))-1),"")</f>
        <v/>
      </c>
      <c r="M213" s="6">
        <f>IF($A213&amp;$D213&amp;$F213="","",IF($L213="","確認が必要",IF(ISNUMBER($B213),IF($B213&lt;=$L213,"期間内の目安","期限切れの目安"),"受付日を入力")))</f>
        <v/>
      </c>
      <c r="N213" s="12"/>
      <c r="O213" s="19"/>
      <c r="P213" s="12"/>
      <c r="Q213" s="15"/>
      <c r="R213" s="15"/>
      <c r="S213" s="17">
        <f>IF(OR(NOT(ISNUMBER($B213)),$C213="完了"),"",TODAY()-$B213)</f>
        <v/>
      </c>
      <c r="T213" s="12"/>
      <c r="U213" s="18">
        <f>IF(ISNUMBER($K213),$K213,IF(ISNUMBER($J213),$J213,""))</f>
        <v/>
      </c>
      <c r="V213" s="17">
        <f>IF($D213="","",IFERROR(INDEX('製品一覧'!$C$5:$C$54,MATCH($D213,'製品一覧'!$A$5:$A$54,0)),""))</f>
        <v/>
      </c>
    </row>
    <row r="214" spans="1:22">
      <c r="A214" s="11"/>
      <c r="B214" s="15"/>
      <c r="C214" s="12"/>
      <c r="D214" s="11"/>
      <c r="E214" s="16">
        <f>IF($D214="","",IFERROR(INDEX('製品一覧'!$B$5:$B$54,MATCH($D214,'製品一覧'!$A$5:$A$54,0)),"型番が未登録"))</f>
        <v/>
      </c>
      <c r="F214" s="11"/>
      <c r="G214" s="12"/>
      <c r="H214" s="12"/>
      <c r="I214" s="19"/>
      <c r="J214" s="18">
        <f>IF($F214="","",IFERROR(IF(INDEX('製品登録台帳'!$E$5:$E$1004,MATCH($F214,'製品登録台帳'!$D$5:$D$1004,0))=0,"台帳になし",INDEX('製品登録台帳'!$E$5:$E$1004,MATCH($F214,'製品登録台帳'!$D$5:$D$1004,0))),"台帳になし"))</f>
        <v/>
      </c>
      <c r="K214" s="15"/>
      <c r="L214" s="18">
        <f>IF(AND(ISNUMBER($U214),ISNUMBER($V214),$V214&gt;0),IF(DAY($U214)&gt;DAY(DATE(YEAR($U214),MONTH($U214)+$V214+1,0)),DATE(YEAR($U214),MONTH($U214)+$V214+1,0),DATE(YEAR($U214),MONTH($U214)+$V214,DAY($U214))-1),"")</f>
        <v/>
      </c>
      <c r="M214" s="6">
        <f>IF($A214&amp;$D214&amp;$F214="","",IF($L214="","確認が必要",IF(ISNUMBER($B214),IF($B214&lt;=$L214,"期間内の目安","期限切れの目安"),"受付日を入力")))</f>
        <v/>
      </c>
      <c r="N214" s="12"/>
      <c r="O214" s="19"/>
      <c r="P214" s="12"/>
      <c r="Q214" s="15"/>
      <c r="R214" s="15"/>
      <c r="S214" s="17">
        <f>IF(OR(NOT(ISNUMBER($B214)),$C214="完了"),"",TODAY()-$B214)</f>
        <v/>
      </c>
      <c r="T214" s="12"/>
      <c r="U214" s="18">
        <f>IF(ISNUMBER($K214),$K214,IF(ISNUMBER($J214),$J214,""))</f>
        <v/>
      </c>
      <c r="V214" s="17">
        <f>IF($D214="","",IFERROR(INDEX('製品一覧'!$C$5:$C$54,MATCH($D214,'製品一覧'!$A$5:$A$54,0)),""))</f>
        <v/>
      </c>
    </row>
    <row r="215" spans="1:22">
      <c r="A215" s="11"/>
      <c r="B215" s="15"/>
      <c r="C215" s="12"/>
      <c r="D215" s="11"/>
      <c r="E215" s="16">
        <f>IF($D215="","",IFERROR(INDEX('製品一覧'!$B$5:$B$54,MATCH($D215,'製品一覧'!$A$5:$A$54,0)),"型番が未登録"))</f>
        <v/>
      </c>
      <c r="F215" s="11"/>
      <c r="G215" s="12"/>
      <c r="H215" s="12"/>
      <c r="I215" s="19"/>
      <c r="J215" s="18">
        <f>IF($F215="","",IFERROR(IF(INDEX('製品登録台帳'!$E$5:$E$1004,MATCH($F215,'製品登録台帳'!$D$5:$D$1004,0))=0,"台帳になし",INDEX('製品登録台帳'!$E$5:$E$1004,MATCH($F215,'製品登録台帳'!$D$5:$D$1004,0))),"台帳になし"))</f>
        <v/>
      </c>
      <c r="K215" s="15"/>
      <c r="L215" s="18">
        <f>IF(AND(ISNUMBER($U215),ISNUMBER($V215),$V215&gt;0),IF(DAY($U215)&gt;DAY(DATE(YEAR($U215),MONTH($U215)+$V215+1,0)),DATE(YEAR($U215),MONTH($U215)+$V215+1,0),DATE(YEAR($U215),MONTH($U215)+$V215,DAY($U215))-1),"")</f>
        <v/>
      </c>
      <c r="M215" s="6">
        <f>IF($A215&amp;$D215&amp;$F215="","",IF($L215="","確認が必要",IF(ISNUMBER($B215),IF($B215&lt;=$L215,"期間内の目安","期限切れの目安"),"受付日を入力")))</f>
        <v/>
      </c>
      <c r="N215" s="12"/>
      <c r="O215" s="19"/>
      <c r="P215" s="12"/>
      <c r="Q215" s="15"/>
      <c r="R215" s="15"/>
      <c r="S215" s="17">
        <f>IF(OR(NOT(ISNUMBER($B215)),$C215="完了"),"",TODAY()-$B215)</f>
        <v/>
      </c>
      <c r="T215" s="12"/>
      <c r="U215" s="18">
        <f>IF(ISNUMBER($K215),$K215,IF(ISNUMBER($J215),$J215,""))</f>
        <v/>
      </c>
      <c r="V215" s="17">
        <f>IF($D215="","",IFERROR(INDEX('製品一覧'!$C$5:$C$54,MATCH($D215,'製品一覧'!$A$5:$A$54,0)),""))</f>
        <v/>
      </c>
    </row>
    <row r="216" spans="1:22">
      <c r="A216" s="11"/>
      <c r="B216" s="15"/>
      <c r="C216" s="12"/>
      <c r="D216" s="11"/>
      <c r="E216" s="16">
        <f>IF($D216="","",IFERROR(INDEX('製品一覧'!$B$5:$B$54,MATCH($D216,'製品一覧'!$A$5:$A$54,0)),"型番が未登録"))</f>
        <v/>
      </c>
      <c r="F216" s="11"/>
      <c r="G216" s="12"/>
      <c r="H216" s="12"/>
      <c r="I216" s="19"/>
      <c r="J216" s="18">
        <f>IF($F216="","",IFERROR(IF(INDEX('製品登録台帳'!$E$5:$E$1004,MATCH($F216,'製品登録台帳'!$D$5:$D$1004,0))=0,"台帳になし",INDEX('製品登録台帳'!$E$5:$E$1004,MATCH($F216,'製品登録台帳'!$D$5:$D$1004,0))),"台帳になし"))</f>
        <v/>
      </c>
      <c r="K216" s="15"/>
      <c r="L216" s="18">
        <f>IF(AND(ISNUMBER($U216),ISNUMBER($V216),$V216&gt;0),IF(DAY($U216)&gt;DAY(DATE(YEAR($U216),MONTH($U216)+$V216+1,0)),DATE(YEAR($U216),MONTH($U216)+$V216+1,0),DATE(YEAR($U216),MONTH($U216)+$V216,DAY($U216))-1),"")</f>
        <v/>
      </c>
      <c r="M216" s="6">
        <f>IF($A216&amp;$D216&amp;$F216="","",IF($L216="","確認が必要",IF(ISNUMBER($B216),IF($B216&lt;=$L216,"期間内の目安","期限切れの目安"),"受付日を入力")))</f>
        <v/>
      </c>
      <c r="N216" s="12"/>
      <c r="O216" s="19"/>
      <c r="P216" s="12"/>
      <c r="Q216" s="15"/>
      <c r="R216" s="15"/>
      <c r="S216" s="17">
        <f>IF(OR(NOT(ISNUMBER($B216)),$C216="完了"),"",TODAY()-$B216)</f>
        <v/>
      </c>
      <c r="T216" s="12"/>
      <c r="U216" s="18">
        <f>IF(ISNUMBER($K216),$K216,IF(ISNUMBER($J216),$J216,""))</f>
        <v/>
      </c>
      <c r="V216" s="17">
        <f>IF($D216="","",IFERROR(INDEX('製品一覧'!$C$5:$C$54,MATCH($D216,'製品一覧'!$A$5:$A$54,0)),""))</f>
        <v/>
      </c>
    </row>
    <row r="217" spans="1:22">
      <c r="A217" s="11"/>
      <c r="B217" s="15"/>
      <c r="C217" s="12"/>
      <c r="D217" s="11"/>
      <c r="E217" s="16">
        <f>IF($D217="","",IFERROR(INDEX('製品一覧'!$B$5:$B$54,MATCH($D217,'製品一覧'!$A$5:$A$54,0)),"型番が未登録"))</f>
        <v/>
      </c>
      <c r="F217" s="11"/>
      <c r="G217" s="12"/>
      <c r="H217" s="12"/>
      <c r="I217" s="19"/>
      <c r="J217" s="18">
        <f>IF($F217="","",IFERROR(IF(INDEX('製品登録台帳'!$E$5:$E$1004,MATCH($F217,'製品登録台帳'!$D$5:$D$1004,0))=0,"台帳になし",INDEX('製品登録台帳'!$E$5:$E$1004,MATCH($F217,'製品登録台帳'!$D$5:$D$1004,0))),"台帳になし"))</f>
        <v/>
      </c>
      <c r="K217" s="15"/>
      <c r="L217" s="18">
        <f>IF(AND(ISNUMBER($U217),ISNUMBER($V217),$V217&gt;0),IF(DAY($U217)&gt;DAY(DATE(YEAR($U217),MONTH($U217)+$V217+1,0)),DATE(YEAR($U217),MONTH($U217)+$V217+1,0),DATE(YEAR($U217),MONTH($U217)+$V217,DAY($U217))-1),"")</f>
        <v/>
      </c>
      <c r="M217" s="6">
        <f>IF($A217&amp;$D217&amp;$F217="","",IF($L217="","確認が必要",IF(ISNUMBER($B217),IF($B217&lt;=$L217,"期間内の目安","期限切れの目安"),"受付日を入力")))</f>
        <v/>
      </c>
      <c r="N217" s="12"/>
      <c r="O217" s="19"/>
      <c r="P217" s="12"/>
      <c r="Q217" s="15"/>
      <c r="R217" s="15"/>
      <c r="S217" s="17">
        <f>IF(OR(NOT(ISNUMBER($B217)),$C217="完了"),"",TODAY()-$B217)</f>
        <v/>
      </c>
      <c r="T217" s="12"/>
      <c r="U217" s="18">
        <f>IF(ISNUMBER($K217),$K217,IF(ISNUMBER($J217),$J217,""))</f>
        <v/>
      </c>
      <c r="V217" s="17">
        <f>IF($D217="","",IFERROR(INDEX('製品一覧'!$C$5:$C$54,MATCH($D217,'製品一覧'!$A$5:$A$54,0)),""))</f>
        <v/>
      </c>
    </row>
    <row r="218" spans="1:22">
      <c r="A218" s="11"/>
      <c r="B218" s="15"/>
      <c r="C218" s="12"/>
      <c r="D218" s="11"/>
      <c r="E218" s="16">
        <f>IF($D218="","",IFERROR(INDEX('製品一覧'!$B$5:$B$54,MATCH($D218,'製品一覧'!$A$5:$A$54,0)),"型番が未登録"))</f>
        <v/>
      </c>
      <c r="F218" s="11"/>
      <c r="G218" s="12"/>
      <c r="H218" s="12"/>
      <c r="I218" s="19"/>
      <c r="J218" s="18">
        <f>IF($F218="","",IFERROR(IF(INDEX('製品登録台帳'!$E$5:$E$1004,MATCH($F218,'製品登録台帳'!$D$5:$D$1004,0))=0,"台帳になし",INDEX('製品登録台帳'!$E$5:$E$1004,MATCH($F218,'製品登録台帳'!$D$5:$D$1004,0))),"台帳になし"))</f>
        <v/>
      </c>
      <c r="K218" s="15"/>
      <c r="L218" s="18">
        <f>IF(AND(ISNUMBER($U218),ISNUMBER($V218),$V218&gt;0),IF(DAY($U218)&gt;DAY(DATE(YEAR($U218),MONTH($U218)+$V218+1,0)),DATE(YEAR($U218),MONTH($U218)+$V218+1,0),DATE(YEAR($U218),MONTH($U218)+$V218,DAY($U218))-1),"")</f>
        <v/>
      </c>
      <c r="M218" s="6">
        <f>IF($A218&amp;$D218&amp;$F218="","",IF($L218="","確認が必要",IF(ISNUMBER($B218),IF($B218&lt;=$L218,"期間内の目安","期限切れの目安"),"受付日を入力")))</f>
        <v/>
      </c>
      <c r="N218" s="12"/>
      <c r="O218" s="19"/>
      <c r="P218" s="12"/>
      <c r="Q218" s="15"/>
      <c r="R218" s="15"/>
      <c r="S218" s="17">
        <f>IF(OR(NOT(ISNUMBER($B218)),$C218="完了"),"",TODAY()-$B218)</f>
        <v/>
      </c>
      <c r="T218" s="12"/>
      <c r="U218" s="18">
        <f>IF(ISNUMBER($K218),$K218,IF(ISNUMBER($J218),$J218,""))</f>
        <v/>
      </c>
      <c r="V218" s="17">
        <f>IF($D218="","",IFERROR(INDEX('製品一覧'!$C$5:$C$54,MATCH($D218,'製品一覧'!$A$5:$A$54,0)),""))</f>
        <v/>
      </c>
    </row>
    <row r="219" spans="1:22">
      <c r="A219" s="11"/>
      <c r="B219" s="15"/>
      <c r="C219" s="12"/>
      <c r="D219" s="11"/>
      <c r="E219" s="16">
        <f>IF($D219="","",IFERROR(INDEX('製品一覧'!$B$5:$B$54,MATCH($D219,'製品一覧'!$A$5:$A$54,0)),"型番が未登録"))</f>
        <v/>
      </c>
      <c r="F219" s="11"/>
      <c r="G219" s="12"/>
      <c r="H219" s="12"/>
      <c r="I219" s="19"/>
      <c r="J219" s="18">
        <f>IF($F219="","",IFERROR(IF(INDEX('製品登録台帳'!$E$5:$E$1004,MATCH($F219,'製品登録台帳'!$D$5:$D$1004,0))=0,"台帳になし",INDEX('製品登録台帳'!$E$5:$E$1004,MATCH($F219,'製品登録台帳'!$D$5:$D$1004,0))),"台帳になし"))</f>
        <v/>
      </c>
      <c r="K219" s="15"/>
      <c r="L219" s="18">
        <f>IF(AND(ISNUMBER($U219),ISNUMBER($V219),$V219&gt;0),IF(DAY($U219)&gt;DAY(DATE(YEAR($U219),MONTH($U219)+$V219+1,0)),DATE(YEAR($U219),MONTH($U219)+$V219+1,0),DATE(YEAR($U219),MONTH($U219)+$V219,DAY($U219))-1),"")</f>
        <v/>
      </c>
      <c r="M219" s="6">
        <f>IF($A219&amp;$D219&amp;$F219="","",IF($L219="","確認が必要",IF(ISNUMBER($B219),IF($B219&lt;=$L219,"期間内の目安","期限切れの目安"),"受付日を入力")))</f>
        <v/>
      </c>
      <c r="N219" s="12"/>
      <c r="O219" s="19"/>
      <c r="P219" s="12"/>
      <c r="Q219" s="15"/>
      <c r="R219" s="15"/>
      <c r="S219" s="17">
        <f>IF(OR(NOT(ISNUMBER($B219)),$C219="完了"),"",TODAY()-$B219)</f>
        <v/>
      </c>
      <c r="T219" s="12"/>
      <c r="U219" s="18">
        <f>IF(ISNUMBER($K219),$K219,IF(ISNUMBER($J219),$J219,""))</f>
        <v/>
      </c>
      <c r="V219" s="17">
        <f>IF($D219="","",IFERROR(INDEX('製品一覧'!$C$5:$C$54,MATCH($D219,'製品一覧'!$A$5:$A$54,0)),""))</f>
        <v/>
      </c>
    </row>
    <row r="220" spans="1:22">
      <c r="A220" s="11"/>
      <c r="B220" s="15"/>
      <c r="C220" s="12"/>
      <c r="D220" s="11"/>
      <c r="E220" s="16">
        <f>IF($D220="","",IFERROR(INDEX('製品一覧'!$B$5:$B$54,MATCH($D220,'製品一覧'!$A$5:$A$54,0)),"型番が未登録"))</f>
        <v/>
      </c>
      <c r="F220" s="11"/>
      <c r="G220" s="12"/>
      <c r="H220" s="12"/>
      <c r="I220" s="19"/>
      <c r="J220" s="18">
        <f>IF($F220="","",IFERROR(IF(INDEX('製品登録台帳'!$E$5:$E$1004,MATCH($F220,'製品登録台帳'!$D$5:$D$1004,0))=0,"台帳になし",INDEX('製品登録台帳'!$E$5:$E$1004,MATCH($F220,'製品登録台帳'!$D$5:$D$1004,0))),"台帳になし"))</f>
        <v/>
      </c>
      <c r="K220" s="15"/>
      <c r="L220" s="18">
        <f>IF(AND(ISNUMBER($U220),ISNUMBER($V220),$V220&gt;0),IF(DAY($U220)&gt;DAY(DATE(YEAR($U220),MONTH($U220)+$V220+1,0)),DATE(YEAR($U220),MONTH($U220)+$V220+1,0),DATE(YEAR($U220),MONTH($U220)+$V220,DAY($U220))-1),"")</f>
        <v/>
      </c>
      <c r="M220" s="6">
        <f>IF($A220&amp;$D220&amp;$F220="","",IF($L220="","確認が必要",IF(ISNUMBER($B220),IF($B220&lt;=$L220,"期間内の目安","期限切れの目安"),"受付日を入力")))</f>
        <v/>
      </c>
      <c r="N220" s="12"/>
      <c r="O220" s="19"/>
      <c r="P220" s="12"/>
      <c r="Q220" s="15"/>
      <c r="R220" s="15"/>
      <c r="S220" s="17">
        <f>IF(OR(NOT(ISNUMBER($B220)),$C220="完了"),"",TODAY()-$B220)</f>
        <v/>
      </c>
      <c r="T220" s="12"/>
      <c r="U220" s="18">
        <f>IF(ISNUMBER($K220),$K220,IF(ISNUMBER($J220),$J220,""))</f>
        <v/>
      </c>
      <c r="V220" s="17">
        <f>IF($D220="","",IFERROR(INDEX('製品一覧'!$C$5:$C$54,MATCH($D220,'製品一覧'!$A$5:$A$54,0)),""))</f>
        <v/>
      </c>
    </row>
    <row r="221" spans="1:22">
      <c r="A221" s="11"/>
      <c r="B221" s="15"/>
      <c r="C221" s="12"/>
      <c r="D221" s="11"/>
      <c r="E221" s="16">
        <f>IF($D221="","",IFERROR(INDEX('製品一覧'!$B$5:$B$54,MATCH($D221,'製品一覧'!$A$5:$A$54,0)),"型番が未登録"))</f>
        <v/>
      </c>
      <c r="F221" s="11"/>
      <c r="G221" s="12"/>
      <c r="H221" s="12"/>
      <c r="I221" s="19"/>
      <c r="J221" s="18">
        <f>IF($F221="","",IFERROR(IF(INDEX('製品登録台帳'!$E$5:$E$1004,MATCH($F221,'製品登録台帳'!$D$5:$D$1004,0))=0,"台帳になし",INDEX('製品登録台帳'!$E$5:$E$1004,MATCH($F221,'製品登録台帳'!$D$5:$D$1004,0))),"台帳になし"))</f>
        <v/>
      </c>
      <c r="K221" s="15"/>
      <c r="L221" s="18">
        <f>IF(AND(ISNUMBER($U221),ISNUMBER($V221),$V221&gt;0),IF(DAY($U221)&gt;DAY(DATE(YEAR($U221),MONTH($U221)+$V221+1,0)),DATE(YEAR($U221),MONTH($U221)+$V221+1,0),DATE(YEAR($U221),MONTH($U221)+$V221,DAY($U221))-1),"")</f>
        <v/>
      </c>
      <c r="M221" s="6">
        <f>IF($A221&amp;$D221&amp;$F221="","",IF($L221="","確認が必要",IF(ISNUMBER($B221),IF($B221&lt;=$L221,"期間内の目安","期限切れの目安"),"受付日を入力")))</f>
        <v/>
      </c>
      <c r="N221" s="12"/>
      <c r="O221" s="19"/>
      <c r="P221" s="12"/>
      <c r="Q221" s="15"/>
      <c r="R221" s="15"/>
      <c r="S221" s="17">
        <f>IF(OR(NOT(ISNUMBER($B221)),$C221="完了"),"",TODAY()-$B221)</f>
        <v/>
      </c>
      <c r="T221" s="12"/>
      <c r="U221" s="18">
        <f>IF(ISNUMBER($K221),$K221,IF(ISNUMBER($J221),$J221,""))</f>
        <v/>
      </c>
      <c r="V221" s="17">
        <f>IF($D221="","",IFERROR(INDEX('製品一覧'!$C$5:$C$54,MATCH($D221,'製品一覧'!$A$5:$A$54,0)),""))</f>
        <v/>
      </c>
    </row>
    <row r="222" spans="1:22">
      <c r="A222" s="11"/>
      <c r="B222" s="15"/>
      <c r="C222" s="12"/>
      <c r="D222" s="11"/>
      <c r="E222" s="16">
        <f>IF($D222="","",IFERROR(INDEX('製品一覧'!$B$5:$B$54,MATCH($D222,'製品一覧'!$A$5:$A$54,0)),"型番が未登録"))</f>
        <v/>
      </c>
      <c r="F222" s="11"/>
      <c r="G222" s="12"/>
      <c r="H222" s="12"/>
      <c r="I222" s="19"/>
      <c r="J222" s="18">
        <f>IF($F222="","",IFERROR(IF(INDEX('製品登録台帳'!$E$5:$E$1004,MATCH($F222,'製品登録台帳'!$D$5:$D$1004,0))=0,"台帳になし",INDEX('製品登録台帳'!$E$5:$E$1004,MATCH($F222,'製品登録台帳'!$D$5:$D$1004,0))),"台帳になし"))</f>
        <v/>
      </c>
      <c r="K222" s="15"/>
      <c r="L222" s="18">
        <f>IF(AND(ISNUMBER($U222),ISNUMBER($V222),$V222&gt;0),IF(DAY($U222)&gt;DAY(DATE(YEAR($U222),MONTH($U222)+$V222+1,0)),DATE(YEAR($U222),MONTH($U222)+$V222+1,0),DATE(YEAR($U222),MONTH($U222)+$V222,DAY($U222))-1),"")</f>
        <v/>
      </c>
      <c r="M222" s="6">
        <f>IF($A222&amp;$D222&amp;$F222="","",IF($L222="","確認が必要",IF(ISNUMBER($B222),IF($B222&lt;=$L222,"期間内の目安","期限切れの目安"),"受付日を入力")))</f>
        <v/>
      </c>
      <c r="N222" s="12"/>
      <c r="O222" s="19"/>
      <c r="P222" s="12"/>
      <c r="Q222" s="15"/>
      <c r="R222" s="15"/>
      <c r="S222" s="17">
        <f>IF(OR(NOT(ISNUMBER($B222)),$C222="完了"),"",TODAY()-$B222)</f>
        <v/>
      </c>
      <c r="T222" s="12"/>
      <c r="U222" s="18">
        <f>IF(ISNUMBER($K222),$K222,IF(ISNUMBER($J222),$J222,""))</f>
        <v/>
      </c>
      <c r="V222" s="17">
        <f>IF($D222="","",IFERROR(INDEX('製品一覧'!$C$5:$C$54,MATCH($D222,'製品一覧'!$A$5:$A$54,0)),""))</f>
        <v/>
      </c>
    </row>
    <row r="223" spans="1:22">
      <c r="A223" s="11"/>
      <c r="B223" s="15"/>
      <c r="C223" s="12"/>
      <c r="D223" s="11"/>
      <c r="E223" s="16">
        <f>IF($D223="","",IFERROR(INDEX('製品一覧'!$B$5:$B$54,MATCH($D223,'製品一覧'!$A$5:$A$54,0)),"型番が未登録"))</f>
        <v/>
      </c>
      <c r="F223" s="11"/>
      <c r="G223" s="12"/>
      <c r="H223" s="12"/>
      <c r="I223" s="19"/>
      <c r="J223" s="18">
        <f>IF($F223="","",IFERROR(IF(INDEX('製品登録台帳'!$E$5:$E$1004,MATCH($F223,'製品登録台帳'!$D$5:$D$1004,0))=0,"台帳になし",INDEX('製品登録台帳'!$E$5:$E$1004,MATCH($F223,'製品登録台帳'!$D$5:$D$1004,0))),"台帳になし"))</f>
        <v/>
      </c>
      <c r="K223" s="15"/>
      <c r="L223" s="18">
        <f>IF(AND(ISNUMBER($U223),ISNUMBER($V223),$V223&gt;0),IF(DAY($U223)&gt;DAY(DATE(YEAR($U223),MONTH($U223)+$V223+1,0)),DATE(YEAR($U223),MONTH($U223)+$V223+1,0),DATE(YEAR($U223),MONTH($U223)+$V223,DAY($U223))-1),"")</f>
        <v/>
      </c>
      <c r="M223" s="6">
        <f>IF($A223&amp;$D223&amp;$F223="","",IF($L223="","確認が必要",IF(ISNUMBER($B223),IF($B223&lt;=$L223,"期間内の目安","期限切れの目安"),"受付日を入力")))</f>
        <v/>
      </c>
      <c r="N223" s="12"/>
      <c r="O223" s="19"/>
      <c r="P223" s="12"/>
      <c r="Q223" s="15"/>
      <c r="R223" s="15"/>
      <c r="S223" s="17">
        <f>IF(OR(NOT(ISNUMBER($B223)),$C223="完了"),"",TODAY()-$B223)</f>
        <v/>
      </c>
      <c r="T223" s="12"/>
      <c r="U223" s="18">
        <f>IF(ISNUMBER($K223),$K223,IF(ISNUMBER($J223),$J223,""))</f>
        <v/>
      </c>
      <c r="V223" s="17">
        <f>IF($D223="","",IFERROR(INDEX('製品一覧'!$C$5:$C$54,MATCH($D223,'製品一覧'!$A$5:$A$54,0)),""))</f>
        <v/>
      </c>
    </row>
    <row r="224" spans="1:22">
      <c r="A224" s="11"/>
      <c r="B224" s="15"/>
      <c r="C224" s="12"/>
      <c r="D224" s="11"/>
      <c r="E224" s="16">
        <f>IF($D224="","",IFERROR(INDEX('製品一覧'!$B$5:$B$54,MATCH($D224,'製品一覧'!$A$5:$A$54,0)),"型番が未登録"))</f>
        <v/>
      </c>
      <c r="F224" s="11"/>
      <c r="G224" s="12"/>
      <c r="H224" s="12"/>
      <c r="I224" s="19"/>
      <c r="J224" s="18">
        <f>IF($F224="","",IFERROR(IF(INDEX('製品登録台帳'!$E$5:$E$1004,MATCH($F224,'製品登録台帳'!$D$5:$D$1004,0))=0,"台帳になし",INDEX('製品登録台帳'!$E$5:$E$1004,MATCH($F224,'製品登録台帳'!$D$5:$D$1004,0))),"台帳になし"))</f>
        <v/>
      </c>
      <c r="K224" s="15"/>
      <c r="L224" s="18">
        <f>IF(AND(ISNUMBER($U224),ISNUMBER($V224),$V224&gt;0),IF(DAY($U224)&gt;DAY(DATE(YEAR($U224),MONTH($U224)+$V224+1,0)),DATE(YEAR($U224),MONTH($U224)+$V224+1,0),DATE(YEAR($U224),MONTH($U224)+$V224,DAY($U224))-1),"")</f>
        <v/>
      </c>
      <c r="M224" s="6">
        <f>IF($A224&amp;$D224&amp;$F224="","",IF($L224="","確認が必要",IF(ISNUMBER($B224),IF($B224&lt;=$L224,"期間内の目安","期限切れの目安"),"受付日を入力")))</f>
        <v/>
      </c>
      <c r="N224" s="12"/>
      <c r="O224" s="19"/>
      <c r="P224" s="12"/>
      <c r="Q224" s="15"/>
      <c r="R224" s="15"/>
      <c r="S224" s="17">
        <f>IF(OR(NOT(ISNUMBER($B224)),$C224="完了"),"",TODAY()-$B224)</f>
        <v/>
      </c>
      <c r="T224" s="12"/>
      <c r="U224" s="18">
        <f>IF(ISNUMBER($K224),$K224,IF(ISNUMBER($J224),$J224,""))</f>
        <v/>
      </c>
      <c r="V224" s="17">
        <f>IF($D224="","",IFERROR(INDEX('製品一覧'!$C$5:$C$54,MATCH($D224,'製品一覧'!$A$5:$A$54,0)),""))</f>
        <v/>
      </c>
    </row>
    <row r="225" spans="1:22">
      <c r="A225" s="11"/>
      <c r="B225" s="15"/>
      <c r="C225" s="12"/>
      <c r="D225" s="11"/>
      <c r="E225" s="16">
        <f>IF($D225="","",IFERROR(INDEX('製品一覧'!$B$5:$B$54,MATCH($D225,'製品一覧'!$A$5:$A$54,0)),"型番が未登録"))</f>
        <v/>
      </c>
      <c r="F225" s="11"/>
      <c r="G225" s="12"/>
      <c r="H225" s="12"/>
      <c r="I225" s="19"/>
      <c r="J225" s="18">
        <f>IF($F225="","",IFERROR(IF(INDEX('製品登録台帳'!$E$5:$E$1004,MATCH($F225,'製品登録台帳'!$D$5:$D$1004,0))=0,"台帳になし",INDEX('製品登録台帳'!$E$5:$E$1004,MATCH($F225,'製品登録台帳'!$D$5:$D$1004,0))),"台帳になし"))</f>
        <v/>
      </c>
      <c r="K225" s="15"/>
      <c r="L225" s="18">
        <f>IF(AND(ISNUMBER($U225),ISNUMBER($V225),$V225&gt;0),IF(DAY($U225)&gt;DAY(DATE(YEAR($U225),MONTH($U225)+$V225+1,0)),DATE(YEAR($U225),MONTH($U225)+$V225+1,0),DATE(YEAR($U225),MONTH($U225)+$V225,DAY($U225))-1),"")</f>
        <v/>
      </c>
      <c r="M225" s="6">
        <f>IF($A225&amp;$D225&amp;$F225="","",IF($L225="","確認が必要",IF(ISNUMBER($B225),IF($B225&lt;=$L225,"期間内の目安","期限切れの目安"),"受付日を入力")))</f>
        <v/>
      </c>
      <c r="N225" s="12"/>
      <c r="O225" s="19"/>
      <c r="P225" s="12"/>
      <c r="Q225" s="15"/>
      <c r="R225" s="15"/>
      <c r="S225" s="17">
        <f>IF(OR(NOT(ISNUMBER($B225)),$C225="完了"),"",TODAY()-$B225)</f>
        <v/>
      </c>
      <c r="T225" s="12"/>
      <c r="U225" s="18">
        <f>IF(ISNUMBER($K225),$K225,IF(ISNUMBER($J225),$J225,""))</f>
        <v/>
      </c>
      <c r="V225" s="17">
        <f>IF($D225="","",IFERROR(INDEX('製品一覧'!$C$5:$C$54,MATCH($D225,'製品一覧'!$A$5:$A$54,0)),""))</f>
        <v/>
      </c>
    </row>
    <row r="226" spans="1:22">
      <c r="A226" s="11"/>
      <c r="B226" s="15"/>
      <c r="C226" s="12"/>
      <c r="D226" s="11"/>
      <c r="E226" s="16">
        <f>IF($D226="","",IFERROR(INDEX('製品一覧'!$B$5:$B$54,MATCH($D226,'製品一覧'!$A$5:$A$54,0)),"型番が未登録"))</f>
        <v/>
      </c>
      <c r="F226" s="11"/>
      <c r="G226" s="12"/>
      <c r="H226" s="12"/>
      <c r="I226" s="19"/>
      <c r="J226" s="18">
        <f>IF($F226="","",IFERROR(IF(INDEX('製品登録台帳'!$E$5:$E$1004,MATCH($F226,'製品登録台帳'!$D$5:$D$1004,0))=0,"台帳になし",INDEX('製品登録台帳'!$E$5:$E$1004,MATCH($F226,'製品登録台帳'!$D$5:$D$1004,0))),"台帳になし"))</f>
        <v/>
      </c>
      <c r="K226" s="15"/>
      <c r="L226" s="18">
        <f>IF(AND(ISNUMBER($U226),ISNUMBER($V226),$V226&gt;0),IF(DAY($U226)&gt;DAY(DATE(YEAR($U226),MONTH($U226)+$V226+1,0)),DATE(YEAR($U226),MONTH($U226)+$V226+1,0),DATE(YEAR($U226),MONTH($U226)+$V226,DAY($U226))-1),"")</f>
        <v/>
      </c>
      <c r="M226" s="6">
        <f>IF($A226&amp;$D226&amp;$F226="","",IF($L226="","確認が必要",IF(ISNUMBER($B226),IF($B226&lt;=$L226,"期間内の目安","期限切れの目安"),"受付日を入力")))</f>
        <v/>
      </c>
      <c r="N226" s="12"/>
      <c r="O226" s="19"/>
      <c r="P226" s="12"/>
      <c r="Q226" s="15"/>
      <c r="R226" s="15"/>
      <c r="S226" s="17">
        <f>IF(OR(NOT(ISNUMBER($B226)),$C226="完了"),"",TODAY()-$B226)</f>
        <v/>
      </c>
      <c r="T226" s="12"/>
      <c r="U226" s="18">
        <f>IF(ISNUMBER($K226),$K226,IF(ISNUMBER($J226),$J226,""))</f>
        <v/>
      </c>
      <c r="V226" s="17">
        <f>IF($D226="","",IFERROR(INDEX('製品一覧'!$C$5:$C$54,MATCH($D226,'製品一覧'!$A$5:$A$54,0)),""))</f>
        <v/>
      </c>
    </row>
    <row r="227" spans="1:22">
      <c r="A227" s="11"/>
      <c r="B227" s="15"/>
      <c r="C227" s="12"/>
      <c r="D227" s="11"/>
      <c r="E227" s="16">
        <f>IF($D227="","",IFERROR(INDEX('製品一覧'!$B$5:$B$54,MATCH($D227,'製品一覧'!$A$5:$A$54,0)),"型番が未登録"))</f>
        <v/>
      </c>
      <c r="F227" s="11"/>
      <c r="G227" s="12"/>
      <c r="H227" s="12"/>
      <c r="I227" s="19"/>
      <c r="J227" s="18">
        <f>IF($F227="","",IFERROR(IF(INDEX('製品登録台帳'!$E$5:$E$1004,MATCH($F227,'製品登録台帳'!$D$5:$D$1004,0))=0,"台帳になし",INDEX('製品登録台帳'!$E$5:$E$1004,MATCH($F227,'製品登録台帳'!$D$5:$D$1004,0))),"台帳になし"))</f>
        <v/>
      </c>
      <c r="K227" s="15"/>
      <c r="L227" s="18">
        <f>IF(AND(ISNUMBER($U227),ISNUMBER($V227),$V227&gt;0),IF(DAY($U227)&gt;DAY(DATE(YEAR($U227),MONTH($U227)+$V227+1,0)),DATE(YEAR($U227),MONTH($U227)+$V227+1,0),DATE(YEAR($U227),MONTH($U227)+$V227,DAY($U227))-1),"")</f>
        <v/>
      </c>
      <c r="M227" s="6">
        <f>IF($A227&amp;$D227&amp;$F227="","",IF($L227="","確認が必要",IF(ISNUMBER($B227),IF($B227&lt;=$L227,"期間内の目安","期限切れの目安"),"受付日を入力")))</f>
        <v/>
      </c>
      <c r="N227" s="12"/>
      <c r="O227" s="19"/>
      <c r="P227" s="12"/>
      <c r="Q227" s="15"/>
      <c r="R227" s="15"/>
      <c r="S227" s="17">
        <f>IF(OR(NOT(ISNUMBER($B227)),$C227="完了"),"",TODAY()-$B227)</f>
        <v/>
      </c>
      <c r="T227" s="12"/>
      <c r="U227" s="18">
        <f>IF(ISNUMBER($K227),$K227,IF(ISNUMBER($J227),$J227,""))</f>
        <v/>
      </c>
      <c r="V227" s="17">
        <f>IF($D227="","",IFERROR(INDEX('製品一覧'!$C$5:$C$54,MATCH($D227,'製品一覧'!$A$5:$A$54,0)),""))</f>
        <v/>
      </c>
    </row>
    <row r="228" spans="1:22">
      <c r="A228" s="11"/>
      <c r="B228" s="15"/>
      <c r="C228" s="12"/>
      <c r="D228" s="11"/>
      <c r="E228" s="16">
        <f>IF($D228="","",IFERROR(INDEX('製品一覧'!$B$5:$B$54,MATCH($D228,'製品一覧'!$A$5:$A$54,0)),"型番が未登録"))</f>
        <v/>
      </c>
      <c r="F228" s="11"/>
      <c r="G228" s="12"/>
      <c r="H228" s="12"/>
      <c r="I228" s="19"/>
      <c r="J228" s="18">
        <f>IF($F228="","",IFERROR(IF(INDEX('製品登録台帳'!$E$5:$E$1004,MATCH($F228,'製品登録台帳'!$D$5:$D$1004,0))=0,"台帳になし",INDEX('製品登録台帳'!$E$5:$E$1004,MATCH($F228,'製品登録台帳'!$D$5:$D$1004,0))),"台帳になし"))</f>
        <v/>
      </c>
      <c r="K228" s="15"/>
      <c r="L228" s="18">
        <f>IF(AND(ISNUMBER($U228),ISNUMBER($V228),$V228&gt;0),IF(DAY($U228)&gt;DAY(DATE(YEAR($U228),MONTH($U228)+$V228+1,0)),DATE(YEAR($U228),MONTH($U228)+$V228+1,0),DATE(YEAR($U228),MONTH($U228)+$V228,DAY($U228))-1),"")</f>
        <v/>
      </c>
      <c r="M228" s="6">
        <f>IF($A228&amp;$D228&amp;$F228="","",IF($L228="","確認が必要",IF(ISNUMBER($B228),IF($B228&lt;=$L228,"期間内の目安","期限切れの目安"),"受付日を入力")))</f>
        <v/>
      </c>
      <c r="N228" s="12"/>
      <c r="O228" s="19"/>
      <c r="P228" s="12"/>
      <c r="Q228" s="15"/>
      <c r="R228" s="15"/>
      <c r="S228" s="17">
        <f>IF(OR(NOT(ISNUMBER($B228)),$C228="完了"),"",TODAY()-$B228)</f>
        <v/>
      </c>
      <c r="T228" s="12"/>
      <c r="U228" s="18">
        <f>IF(ISNUMBER($K228),$K228,IF(ISNUMBER($J228),$J228,""))</f>
        <v/>
      </c>
      <c r="V228" s="17">
        <f>IF($D228="","",IFERROR(INDEX('製品一覧'!$C$5:$C$54,MATCH($D228,'製品一覧'!$A$5:$A$54,0)),""))</f>
        <v/>
      </c>
    </row>
    <row r="229" spans="1:22">
      <c r="A229" s="11"/>
      <c r="B229" s="15"/>
      <c r="C229" s="12"/>
      <c r="D229" s="11"/>
      <c r="E229" s="16">
        <f>IF($D229="","",IFERROR(INDEX('製品一覧'!$B$5:$B$54,MATCH($D229,'製品一覧'!$A$5:$A$54,0)),"型番が未登録"))</f>
        <v/>
      </c>
      <c r="F229" s="11"/>
      <c r="G229" s="12"/>
      <c r="H229" s="12"/>
      <c r="I229" s="19"/>
      <c r="J229" s="18">
        <f>IF($F229="","",IFERROR(IF(INDEX('製品登録台帳'!$E$5:$E$1004,MATCH($F229,'製品登録台帳'!$D$5:$D$1004,0))=0,"台帳になし",INDEX('製品登録台帳'!$E$5:$E$1004,MATCH($F229,'製品登録台帳'!$D$5:$D$1004,0))),"台帳になし"))</f>
        <v/>
      </c>
      <c r="K229" s="15"/>
      <c r="L229" s="18">
        <f>IF(AND(ISNUMBER($U229),ISNUMBER($V229),$V229&gt;0),IF(DAY($U229)&gt;DAY(DATE(YEAR($U229),MONTH($U229)+$V229+1,0)),DATE(YEAR($U229),MONTH($U229)+$V229+1,0),DATE(YEAR($U229),MONTH($U229)+$V229,DAY($U229))-1),"")</f>
        <v/>
      </c>
      <c r="M229" s="6">
        <f>IF($A229&amp;$D229&amp;$F229="","",IF($L229="","確認が必要",IF(ISNUMBER($B229),IF($B229&lt;=$L229,"期間内の目安","期限切れの目安"),"受付日を入力")))</f>
        <v/>
      </c>
      <c r="N229" s="12"/>
      <c r="O229" s="19"/>
      <c r="P229" s="12"/>
      <c r="Q229" s="15"/>
      <c r="R229" s="15"/>
      <c r="S229" s="17">
        <f>IF(OR(NOT(ISNUMBER($B229)),$C229="完了"),"",TODAY()-$B229)</f>
        <v/>
      </c>
      <c r="T229" s="12"/>
      <c r="U229" s="18">
        <f>IF(ISNUMBER($K229),$K229,IF(ISNUMBER($J229),$J229,""))</f>
        <v/>
      </c>
      <c r="V229" s="17">
        <f>IF($D229="","",IFERROR(INDEX('製品一覧'!$C$5:$C$54,MATCH($D229,'製品一覧'!$A$5:$A$54,0)),""))</f>
        <v/>
      </c>
    </row>
    <row r="230" spans="1:22">
      <c r="A230" s="11"/>
      <c r="B230" s="15"/>
      <c r="C230" s="12"/>
      <c r="D230" s="11"/>
      <c r="E230" s="16">
        <f>IF($D230="","",IFERROR(INDEX('製品一覧'!$B$5:$B$54,MATCH($D230,'製品一覧'!$A$5:$A$54,0)),"型番が未登録"))</f>
        <v/>
      </c>
      <c r="F230" s="11"/>
      <c r="G230" s="12"/>
      <c r="H230" s="12"/>
      <c r="I230" s="19"/>
      <c r="J230" s="18">
        <f>IF($F230="","",IFERROR(IF(INDEX('製品登録台帳'!$E$5:$E$1004,MATCH($F230,'製品登録台帳'!$D$5:$D$1004,0))=0,"台帳になし",INDEX('製品登録台帳'!$E$5:$E$1004,MATCH($F230,'製品登録台帳'!$D$5:$D$1004,0))),"台帳になし"))</f>
        <v/>
      </c>
      <c r="K230" s="15"/>
      <c r="L230" s="18">
        <f>IF(AND(ISNUMBER($U230),ISNUMBER($V230),$V230&gt;0),IF(DAY($U230)&gt;DAY(DATE(YEAR($U230),MONTH($U230)+$V230+1,0)),DATE(YEAR($U230),MONTH($U230)+$V230+1,0),DATE(YEAR($U230),MONTH($U230)+$V230,DAY($U230))-1),"")</f>
        <v/>
      </c>
      <c r="M230" s="6">
        <f>IF($A230&amp;$D230&amp;$F230="","",IF($L230="","確認が必要",IF(ISNUMBER($B230),IF($B230&lt;=$L230,"期間内の目安","期限切れの目安"),"受付日を入力")))</f>
        <v/>
      </c>
      <c r="N230" s="12"/>
      <c r="O230" s="19"/>
      <c r="P230" s="12"/>
      <c r="Q230" s="15"/>
      <c r="R230" s="15"/>
      <c r="S230" s="17">
        <f>IF(OR(NOT(ISNUMBER($B230)),$C230="完了"),"",TODAY()-$B230)</f>
        <v/>
      </c>
      <c r="T230" s="12"/>
      <c r="U230" s="18">
        <f>IF(ISNUMBER($K230),$K230,IF(ISNUMBER($J230),$J230,""))</f>
        <v/>
      </c>
      <c r="V230" s="17">
        <f>IF($D230="","",IFERROR(INDEX('製品一覧'!$C$5:$C$54,MATCH($D230,'製品一覧'!$A$5:$A$54,0)),""))</f>
        <v/>
      </c>
    </row>
    <row r="231" spans="1:22">
      <c r="A231" s="11"/>
      <c r="B231" s="15"/>
      <c r="C231" s="12"/>
      <c r="D231" s="11"/>
      <c r="E231" s="16">
        <f>IF($D231="","",IFERROR(INDEX('製品一覧'!$B$5:$B$54,MATCH($D231,'製品一覧'!$A$5:$A$54,0)),"型番が未登録"))</f>
        <v/>
      </c>
      <c r="F231" s="11"/>
      <c r="G231" s="12"/>
      <c r="H231" s="12"/>
      <c r="I231" s="19"/>
      <c r="J231" s="18">
        <f>IF($F231="","",IFERROR(IF(INDEX('製品登録台帳'!$E$5:$E$1004,MATCH($F231,'製品登録台帳'!$D$5:$D$1004,0))=0,"台帳になし",INDEX('製品登録台帳'!$E$5:$E$1004,MATCH($F231,'製品登録台帳'!$D$5:$D$1004,0))),"台帳になし"))</f>
        <v/>
      </c>
      <c r="K231" s="15"/>
      <c r="L231" s="18">
        <f>IF(AND(ISNUMBER($U231),ISNUMBER($V231),$V231&gt;0),IF(DAY($U231)&gt;DAY(DATE(YEAR($U231),MONTH($U231)+$V231+1,0)),DATE(YEAR($U231),MONTH($U231)+$V231+1,0),DATE(YEAR($U231),MONTH($U231)+$V231,DAY($U231))-1),"")</f>
        <v/>
      </c>
      <c r="M231" s="6">
        <f>IF($A231&amp;$D231&amp;$F231="","",IF($L231="","確認が必要",IF(ISNUMBER($B231),IF($B231&lt;=$L231,"期間内の目安","期限切れの目安"),"受付日を入力")))</f>
        <v/>
      </c>
      <c r="N231" s="12"/>
      <c r="O231" s="19"/>
      <c r="P231" s="12"/>
      <c r="Q231" s="15"/>
      <c r="R231" s="15"/>
      <c r="S231" s="17">
        <f>IF(OR(NOT(ISNUMBER($B231)),$C231="完了"),"",TODAY()-$B231)</f>
        <v/>
      </c>
      <c r="T231" s="12"/>
      <c r="U231" s="18">
        <f>IF(ISNUMBER($K231),$K231,IF(ISNUMBER($J231),$J231,""))</f>
        <v/>
      </c>
      <c r="V231" s="17">
        <f>IF($D231="","",IFERROR(INDEX('製品一覧'!$C$5:$C$54,MATCH($D231,'製品一覧'!$A$5:$A$54,0)),""))</f>
        <v/>
      </c>
    </row>
    <row r="232" spans="1:22">
      <c r="A232" s="11"/>
      <c r="B232" s="15"/>
      <c r="C232" s="12"/>
      <c r="D232" s="11"/>
      <c r="E232" s="16">
        <f>IF($D232="","",IFERROR(INDEX('製品一覧'!$B$5:$B$54,MATCH($D232,'製品一覧'!$A$5:$A$54,0)),"型番が未登録"))</f>
        <v/>
      </c>
      <c r="F232" s="11"/>
      <c r="G232" s="12"/>
      <c r="H232" s="12"/>
      <c r="I232" s="19"/>
      <c r="J232" s="18">
        <f>IF($F232="","",IFERROR(IF(INDEX('製品登録台帳'!$E$5:$E$1004,MATCH($F232,'製品登録台帳'!$D$5:$D$1004,0))=0,"台帳になし",INDEX('製品登録台帳'!$E$5:$E$1004,MATCH($F232,'製品登録台帳'!$D$5:$D$1004,0))),"台帳になし"))</f>
        <v/>
      </c>
      <c r="K232" s="15"/>
      <c r="L232" s="18">
        <f>IF(AND(ISNUMBER($U232),ISNUMBER($V232),$V232&gt;0),IF(DAY($U232)&gt;DAY(DATE(YEAR($U232),MONTH($U232)+$V232+1,0)),DATE(YEAR($U232),MONTH($U232)+$V232+1,0),DATE(YEAR($U232),MONTH($U232)+$V232,DAY($U232))-1),"")</f>
        <v/>
      </c>
      <c r="M232" s="6">
        <f>IF($A232&amp;$D232&amp;$F232="","",IF($L232="","確認が必要",IF(ISNUMBER($B232),IF($B232&lt;=$L232,"期間内の目安","期限切れの目安"),"受付日を入力")))</f>
        <v/>
      </c>
      <c r="N232" s="12"/>
      <c r="O232" s="19"/>
      <c r="P232" s="12"/>
      <c r="Q232" s="15"/>
      <c r="R232" s="15"/>
      <c r="S232" s="17">
        <f>IF(OR(NOT(ISNUMBER($B232)),$C232="完了"),"",TODAY()-$B232)</f>
        <v/>
      </c>
      <c r="T232" s="12"/>
      <c r="U232" s="18">
        <f>IF(ISNUMBER($K232),$K232,IF(ISNUMBER($J232),$J232,""))</f>
        <v/>
      </c>
      <c r="V232" s="17">
        <f>IF($D232="","",IFERROR(INDEX('製品一覧'!$C$5:$C$54,MATCH($D232,'製品一覧'!$A$5:$A$54,0)),""))</f>
        <v/>
      </c>
    </row>
    <row r="233" spans="1:22">
      <c r="A233" s="11"/>
      <c r="B233" s="15"/>
      <c r="C233" s="12"/>
      <c r="D233" s="11"/>
      <c r="E233" s="16">
        <f>IF($D233="","",IFERROR(INDEX('製品一覧'!$B$5:$B$54,MATCH($D233,'製品一覧'!$A$5:$A$54,0)),"型番が未登録"))</f>
        <v/>
      </c>
      <c r="F233" s="11"/>
      <c r="G233" s="12"/>
      <c r="H233" s="12"/>
      <c r="I233" s="19"/>
      <c r="J233" s="18">
        <f>IF($F233="","",IFERROR(IF(INDEX('製品登録台帳'!$E$5:$E$1004,MATCH($F233,'製品登録台帳'!$D$5:$D$1004,0))=0,"台帳になし",INDEX('製品登録台帳'!$E$5:$E$1004,MATCH($F233,'製品登録台帳'!$D$5:$D$1004,0))),"台帳になし"))</f>
        <v/>
      </c>
      <c r="K233" s="15"/>
      <c r="L233" s="18">
        <f>IF(AND(ISNUMBER($U233),ISNUMBER($V233),$V233&gt;0),IF(DAY($U233)&gt;DAY(DATE(YEAR($U233),MONTH($U233)+$V233+1,0)),DATE(YEAR($U233),MONTH($U233)+$V233+1,0),DATE(YEAR($U233),MONTH($U233)+$V233,DAY($U233))-1),"")</f>
        <v/>
      </c>
      <c r="M233" s="6">
        <f>IF($A233&amp;$D233&amp;$F233="","",IF($L233="","確認が必要",IF(ISNUMBER($B233),IF($B233&lt;=$L233,"期間内の目安","期限切れの目安"),"受付日を入力")))</f>
        <v/>
      </c>
      <c r="N233" s="12"/>
      <c r="O233" s="19"/>
      <c r="P233" s="12"/>
      <c r="Q233" s="15"/>
      <c r="R233" s="15"/>
      <c r="S233" s="17">
        <f>IF(OR(NOT(ISNUMBER($B233)),$C233="完了"),"",TODAY()-$B233)</f>
        <v/>
      </c>
      <c r="T233" s="12"/>
      <c r="U233" s="18">
        <f>IF(ISNUMBER($K233),$K233,IF(ISNUMBER($J233),$J233,""))</f>
        <v/>
      </c>
      <c r="V233" s="17">
        <f>IF($D233="","",IFERROR(INDEX('製品一覧'!$C$5:$C$54,MATCH($D233,'製品一覧'!$A$5:$A$54,0)),""))</f>
        <v/>
      </c>
    </row>
    <row r="234" spans="1:22">
      <c r="A234" s="11"/>
      <c r="B234" s="15"/>
      <c r="C234" s="12"/>
      <c r="D234" s="11"/>
      <c r="E234" s="16">
        <f>IF($D234="","",IFERROR(INDEX('製品一覧'!$B$5:$B$54,MATCH($D234,'製品一覧'!$A$5:$A$54,0)),"型番が未登録"))</f>
        <v/>
      </c>
      <c r="F234" s="11"/>
      <c r="G234" s="12"/>
      <c r="H234" s="12"/>
      <c r="I234" s="19"/>
      <c r="J234" s="18">
        <f>IF($F234="","",IFERROR(IF(INDEX('製品登録台帳'!$E$5:$E$1004,MATCH($F234,'製品登録台帳'!$D$5:$D$1004,0))=0,"台帳になし",INDEX('製品登録台帳'!$E$5:$E$1004,MATCH($F234,'製品登録台帳'!$D$5:$D$1004,0))),"台帳になし"))</f>
        <v/>
      </c>
      <c r="K234" s="15"/>
      <c r="L234" s="18">
        <f>IF(AND(ISNUMBER($U234),ISNUMBER($V234),$V234&gt;0),IF(DAY($U234)&gt;DAY(DATE(YEAR($U234),MONTH($U234)+$V234+1,0)),DATE(YEAR($U234),MONTH($U234)+$V234+1,0),DATE(YEAR($U234),MONTH($U234)+$V234,DAY($U234))-1),"")</f>
        <v/>
      </c>
      <c r="M234" s="6">
        <f>IF($A234&amp;$D234&amp;$F234="","",IF($L234="","確認が必要",IF(ISNUMBER($B234),IF($B234&lt;=$L234,"期間内の目安","期限切れの目安"),"受付日を入力")))</f>
        <v/>
      </c>
      <c r="N234" s="12"/>
      <c r="O234" s="19"/>
      <c r="P234" s="12"/>
      <c r="Q234" s="15"/>
      <c r="R234" s="15"/>
      <c r="S234" s="17">
        <f>IF(OR(NOT(ISNUMBER($B234)),$C234="完了"),"",TODAY()-$B234)</f>
        <v/>
      </c>
      <c r="T234" s="12"/>
      <c r="U234" s="18">
        <f>IF(ISNUMBER($K234),$K234,IF(ISNUMBER($J234),$J234,""))</f>
        <v/>
      </c>
      <c r="V234" s="17">
        <f>IF($D234="","",IFERROR(INDEX('製品一覧'!$C$5:$C$54,MATCH($D234,'製品一覧'!$A$5:$A$54,0)),""))</f>
        <v/>
      </c>
    </row>
    <row r="235" spans="1:22">
      <c r="A235" s="11"/>
      <c r="B235" s="15"/>
      <c r="C235" s="12"/>
      <c r="D235" s="11"/>
      <c r="E235" s="16">
        <f>IF($D235="","",IFERROR(INDEX('製品一覧'!$B$5:$B$54,MATCH($D235,'製品一覧'!$A$5:$A$54,0)),"型番が未登録"))</f>
        <v/>
      </c>
      <c r="F235" s="11"/>
      <c r="G235" s="12"/>
      <c r="H235" s="12"/>
      <c r="I235" s="19"/>
      <c r="J235" s="18">
        <f>IF($F235="","",IFERROR(IF(INDEX('製品登録台帳'!$E$5:$E$1004,MATCH($F235,'製品登録台帳'!$D$5:$D$1004,0))=0,"台帳になし",INDEX('製品登録台帳'!$E$5:$E$1004,MATCH($F235,'製品登録台帳'!$D$5:$D$1004,0))),"台帳になし"))</f>
        <v/>
      </c>
      <c r="K235" s="15"/>
      <c r="L235" s="18">
        <f>IF(AND(ISNUMBER($U235),ISNUMBER($V235),$V235&gt;0),IF(DAY($U235)&gt;DAY(DATE(YEAR($U235),MONTH($U235)+$V235+1,0)),DATE(YEAR($U235),MONTH($U235)+$V235+1,0),DATE(YEAR($U235),MONTH($U235)+$V235,DAY($U235))-1),"")</f>
        <v/>
      </c>
      <c r="M235" s="6">
        <f>IF($A235&amp;$D235&amp;$F235="","",IF($L235="","確認が必要",IF(ISNUMBER($B235),IF($B235&lt;=$L235,"期間内の目安","期限切れの目安"),"受付日を入力")))</f>
        <v/>
      </c>
      <c r="N235" s="12"/>
      <c r="O235" s="19"/>
      <c r="P235" s="12"/>
      <c r="Q235" s="15"/>
      <c r="R235" s="15"/>
      <c r="S235" s="17">
        <f>IF(OR(NOT(ISNUMBER($B235)),$C235="完了"),"",TODAY()-$B235)</f>
        <v/>
      </c>
      <c r="T235" s="12"/>
      <c r="U235" s="18">
        <f>IF(ISNUMBER($K235),$K235,IF(ISNUMBER($J235),$J235,""))</f>
        <v/>
      </c>
      <c r="V235" s="17">
        <f>IF($D235="","",IFERROR(INDEX('製品一覧'!$C$5:$C$54,MATCH($D235,'製品一覧'!$A$5:$A$54,0)),""))</f>
        <v/>
      </c>
    </row>
    <row r="236" spans="1:22">
      <c r="A236" s="11"/>
      <c r="B236" s="15"/>
      <c r="C236" s="12"/>
      <c r="D236" s="11"/>
      <c r="E236" s="16">
        <f>IF($D236="","",IFERROR(INDEX('製品一覧'!$B$5:$B$54,MATCH($D236,'製品一覧'!$A$5:$A$54,0)),"型番が未登録"))</f>
        <v/>
      </c>
      <c r="F236" s="11"/>
      <c r="G236" s="12"/>
      <c r="H236" s="12"/>
      <c r="I236" s="19"/>
      <c r="J236" s="18">
        <f>IF($F236="","",IFERROR(IF(INDEX('製品登録台帳'!$E$5:$E$1004,MATCH($F236,'製品登録台帳'!$D$5:$D$1004,0))=0,"台帳になし",INDEX('製品登録台帳'!$E$5:$E$1004,MATCH($F236,'製品登録台帳'!$D$5:$D$1004,0))),"台帳になし"))</f>
        <v/>
      </c>
      <c r="K236" s="15"/>
      <c r="L236" s="18">
        <f>IF(AND(ISNUMBER($U236),ISNUMBER($V236),$V236&gt;0),IF(DAY($U236)&gt;DAY(DATE(YEAR($U236),MONTH($U236)+$V236+1,0)),DATE(YEAR($U236),MONTH($U236)+$V236+1,0),DATE(YEAR($U236),MONTH($U236)+$V236,DAY($U236))-1),"")</f>
        <v/>
      </c>
      <c r="M236" s="6">
        <f>IF($A236&amp;$D236&amp;$F236="","",IF($L236="","確認が必要",IF(ISNUMBER($B236),IF($B236&lt;=$L236,"期間内の目安","期限切れの目安"),"受付日を入力")))</f>
        <v/>
      </c>
      <c r="N236" s="12"/>
      <c r="O236" s="19"/>
      <c r="P236" s="12"/>
      <c r="Q236" s="15"/>
      <c r="R236" s="15"/>
      <c r="S236" s="17">
        <f>IF(OR(NOT(ISNUMBER($B236)),$C236="完了"),"",TODAY()-$B236)</f>
        <v/>
      </c>
      <c r="T236" s="12"/>
      <c r="U236" s="18">
        <f>IF(ISNUMBER($K236),$K236,IF(ISNUMBER($J236),$J236,""))</f>
        <v/>
      </c>
      <c r="V236" s="17">
        <f>IF($D236="","",IFERROR(INDEX('製品一覧'!$C$5:$C$54,MATCH($D236,'製品一覧'!$A$5:$A$54,0)),""))</f>
        <v/>
      </c>
    </row>
    <row r="237" spans="1:22">
      <c r="A237" s="11"/>
      <c r="B237" s="15"/>
      <c r="C237" s="12"/>
      <c r="D237" s="11"/>
      <c r="E237" s="16">
        <f>IF($D237="","",IFERROR(INDEX('製品一覧'!$B$5:$B$54,MATCH($D237,'製品一覧'!$A$5:$A$54,0)),"型番が未登録"))</f>
        <v/>
      </c>
      <c r="F237" s="11"/>
      <c r="G237" s="12"/>
      <c r="H237" s="12"/>
      <c r="I237" s="19"/>
      <c r="J237" s="18">
        <f>IF($F237="","",IFERROR(IF(INDEX('製品登録台帳'!$E$5:$E$1004,MATCH($F237,'製品登録台帳'!$D$5:$D$1004,0))=0,"台帳になし",INDEX('製品登録台帳'!$E$5:$E$1004,MATCH($F237,'製品登録台帳'!$D$5:$D$1004,0))),"台帳になし"))</f>
        <v/>
      </c>
      <c r="K237" s="15"/>
      <c r="L237" s="18">
        <f>IF(AND(ISNUMBER($U237),ISNUMBER($V237),$V237&gt;0),IF(DAY($U237)&gt;DAY(DATE(YEAR($U237),MONTH($U237)+$V237+1,0)),DATE(YEAR($U237),MONTH($U237)+$V237+1,0),DATE(YEAR($U237),MONTH($U237)+$V237,DAY($U237))-1),"")</f>
        <v/>
      </c>
      <c r="M237" s="6">
        <f>IF($A237&amp;$D237&amp;$F237="","",IF($L237="","確認が必要",IF(ISNUMBER($B237),IF($B237&lt;=$L237,"期間内の目安","期限切れの目安"),"受付日を入力")))</f>
        <v/>
      </c>
      <c r="N237" s="12"/>
      <c r="O237" s="19"/>
      <c r="P237" s="12"/>
      <c r="Q237" s="15"/>
      <c r="R237" s="15"/>
      <c r="S237" s="17">
        <f>IF(OR(NOT(ISNUMBER($B237)),$C237="完了"),"",TODAY()-$B237)</f>
        <v/>
      </c>
      <c r="T237" s="12"/>
      <c r="U237" s="18">
        <f>IF(ISNUMBER($K237),$K237,IF(ISNUMBER($J237),$J237,""))</f>
        <v/>
      </c>
      <c r="V237" s="17">
        <f>IF($D237="","",IFERROR(INDEX('製品一覧'!$C$5:$C$54,MATCH($D237,'製品一覧'!$A$5:$A$54,0)),""))</f>
        <v/>
      </c>
    </row>
    <row r="238" spans="1:22">
      <c r="A238" s="11"/>
      <c r="B238" s="15"/>
      <c r="C238" s="12"/>
      <c r="D238" s="11"/>
      <c r="E238" s="16">
        <f>IF($D238="","",IFERROR(INDEX('製品一覧'!$B$5:$B$54,MATCH($D238,'製品一覧'!$A$5:$A$54,0)),"型番が未登録"))</f>
        <v/>
      </c>
      <c r="F238" s="11"/>
      <c r="G238" s="12"/>
      <c r="H238" s="12"/>
      <c r="I238" s="19"/>
      <c r="J238" s="18">
        <f>IF($F238="","",IFERROR(IF(INDEX('製品登録台帳'!$E$5:$E$1004,MATCH($F238,'製品登録台帳'!$D$5:$D$1004,0))=0,"台帳になし",INDEX('製品登録台帳'!$E$5:$E$1004,MATCH($F238,'製品登録台帳'!$D$5:$D$1004,0))),"台帳になし"))</f>
        <v/>
      </c>
      <c r="K238" s="15"/>
      <c r="L238" s="18">
        <f>IF(AND(ISNUMBER($U238),ISNUMBER($V238),$V238&gt;0),IF(DAY($U238)&gt;DAY(DATE(YEAR($U238),MONTH($U238)+$V238+1,0)),DATE(YEAR($U238),MONTH($U238)+$V238+1,0),DATE(YEAR($U238),MONTH($U238)+$V238,DAY($U238))-1),"")</f>
        <v/>
      </c>
      <c r="M238" s="6">
        <f>IF($A238&amp;$D238&amp;$F238="","",IF($L238="","確認が必要",IF(ISNUMBER($B238),IF($B238&lt;=$L238,"期間内の目安","期限切れの目安"),"受付日を入力")))</f>
        <v/>
      </c>
      <c r="N238" s="12"/>
      <c r="O238" s="19"/>
      <c r="P238" s="12"/>
      <c r="Q238" s="15"/>
      <c r="R238" s="15"/>
      <c r="S238" s="17">
        <f>IF(OR(NOT(ISNUMBER($B238)),$C238="完了"),"",TODAY()-$B238)</f>
        <v/>
      </c>
      <c r="T238" s="12"/>
      <c r="U238" s="18">
        <f>IF(ISNUMBER($K238),$K238,IF(ISNUMBER($J238),$J238,""))</f>
        <v/>
      </c>
      <c r="V238" s="17">
        <f>IF($D238="","",IFERROR(INDEX('製品一覧'!$C$5:$C$54,MATCH($D238,'製品一覧'!$A$5:$A$54,0)),""))</f>
        <v/>
      </c>
    </row>
    <row r="239" spans="1:22">
      <c r="A239" s="11"/>
      <c r="B239" s="15"/>
      <c r="C239" s="12"/>
      <c r="D239" s="11"/>
      <c r="E239" s="16">
        <f>IF($D239="","",IFERROR(INDEX('製品一覧'!$B$5:$B$54,MATCH($D239,'製品一覧'!$A$5:$A$54,0)),"型番が未登録"))</f>
        <v/>
      </c>
      <c r="F239" s="11"/>
      <c r="G239" s="12"/>
      <c r="H239" s="12"/>
      <c r="I239" s="19"/>
      <c r="J239" s="18">
        <f>IF($F239="","",IFERROR(IF(INDEX('製品登録台帳'!$E$5:$E$1004,MATCH($F239,'製品登録台帳'!$D$5:$D$1004,0))=0,"台帳になし",INDEX('製品登録台帳'!$E$5:$E$1004,MATCH($F239,'製品登録台帳'!$D$5:$D$1004,0))),"台帳になし"))</f>
        <v/>
      </c>
      <c r="K239" s="15"/>
      <c r="L239" s="18">
        <f>IF(AND(ISNUMBER($U239),ISNUMBER($V239),$V239&gt;0),IF(DAY($U239)&gt;DAY(DATE(YEAR($U239),MONTH($U239)+$V239+1,0)),DATE(YEAR($U239),MONTH($U239)+$V239+1,0),DATE(YEAR($U239),MONTH($U239)+$V239,DAY($U239))-1),"")</f>
        <v/>
      </c>
      <c r="M239" s="6">
        <f>IF($A239&amp;$D239&amp;$F239="","",IF($L239="","確認が必要",IF(ISNUMBER($B239),IF($B239&lt;=$L239,"期間内の目安","期限切れの目安"),"受付日を入力")))</f>
        <v/>
      </c>
      <c r="N239" s="12"/>
      <c r="O239" s="19"/>
      <c r="P239" s="12"/>
      <c r="Q239" s="15"/>
      <c r="R239" s="15"/>
      <c r="S239" s="17">
        <f>IF(OR(NOT(ISNUMBER($B239)),$C239="完了"),"",TODAY()-$B239)</f>
        <v/>
      </c>
      <c r="T239" s="12"/>
      <c r="U239" s="18">
        <f>IF(ISNUMBER($K239),$K239,IF(ISNUMBER($J239),$J239,""))</f>
        <v/>
      </c>
      <c r="V239" s="17">
        <f>IF($D239="","",IFERROR(INDEX('製品一覧'!$C$5:$C$54,MATCH($D239,'製品一覧'!$A$5:$A$54,0)),""))</f>
        <v/>
      </c>
    </row>
    <row r="240" spans="1:22">
      <c r="A240" s="11"/>
      <c r="B240" s="15"/>
      <c r="C240" s="12"/>
      <c r="D240" s="11"/>
      <c r="E240" s="16">
        <f>IF($D240="","",IFERROR(INDEX('製品一覧'!$B$5:$B$54,MATCH($D240,'製品一覧'!$A$5:$A$54,0)),"型番が未登録"))</f>
        <v/>
      </c>
      <c r="F240" s="11"/>
      <c r="G240" s="12"/>
      <c r="H240" s="12"/>
      <c r="I240" s="19"/>
      <c r="J240" s="18">
        <f>IF($F240="","",IFERROR(IF(INDEX('製品登録台帳'!$E$5:$E$1004,MATCH($F240,'製品登録台帳'!$D$5:$D$1004,0))=0,"台帳になし",INDEX('製品登録台帳'!$E$5:$E$1004,MATCH($F240,'製品登録台帳'!$D$5:$D$1004,0))),"台帳になし"))</f>
        <v/>
      </c>
      <c r="K240" s="15"/>
      <c r="L240" s="18">
        <f>IF(AND(ISNUMBER($U240),ISNUMBER($V240),$V240&gt;0),IF(DAY($U240)&gt;DAY(DATE(YEAR($U240),MONTH($U240)+$V240+1,0)),DATE(YEAR($U240),MONTH($U240)+$V240+1,0),DATE(YEAR($U240),MONTH($U240)+$V240,DAY($U240))-1),"")</f>
        <v/>
      </c>
      <c r="M240" s="6">
        <f>IF($A240&amp;$D240&amp;$F240="","",IF($L240="","確認が必要",IF(ISNUMBER($B240),IF($B240&lt;=$L240,"期間内の目安","期限切れの目安"),"受付日を入力")))</f>
        <v/>
      </c>
      <c r="N240" s="12"/>
      <c r="O240" s="19"/>
      <c r="P240" s="12"/>
      <c r="Q240" s="15"/>
      <c r="R240" s="15"/>
      <c r="S240" s="17">
        <f>IF(OR(NOT(ISNUMBER($B240)),$C240="完了"),"",TODAY()-$B240)</f>
        <v/>
      </c>
      <c r="T240" s="12"/>
      <c r="U240" s="18">
        <f>IF(ISNUMBER($K240),$K240,IF(ISNUMBER($J240),$J240,""))</f>
        <v/>
      </c>
      <c r="V240" s="17">
        <f>IF($D240="","",IFERROR(INDEX('製品一覧'!$C$5:$C$54,MATCH($D240,'製品一覧'!$A$5:$A$54,0)),""))</f>
        <v/>
      </c>
    </row>
    <row r="241" spans="1:22">
      <c r="A241" s="11"/>
      <c r="B241" s="15"/>
      <c r="C241" s="12"/>
      <c r="D241" s="11"/>
      <c r="E241" s="16">
        <f>IF($D241="","",IFERROR(INDEX('製品一覧'!$B$5:$B$54,MATCH($D241,'製品一覧'!$A$5:$A$54,0)),"型番が未登録"))</f>
        <v/>
      </c>
      <c r="F241" s="11"/>
      <c r="G241" s="12"/>
      <c r="H241" s="12"/>
      <c r="I241" s="19"/>
      <c r="J241" s="18">
        <f>IF($F241="","",IFERROR(IF(INDEX('製品登録台帳'!$E$5:$E$1004,MATCH($F241,'製品登録台帳'!$D$5:$D$1004,0))=0,"台帳になし",INDEX('製品登録台帳'!$E$5:$E$1004,MATCH($F241,'製品登録台帳'!$D$5:$D$1004,0))),"台帳になし"))</f>
        <v/>
      </c>
      <c r="K241" s="15"/>
      <c r="L241" s="18">
        <f>IF(AND(ISNUMBER($U241),ISNUMBER($V241),$V241&gt;0),IF(DAY($U241)&gt;DAY(DATE(YEAR($U241),MONTH($U241)+$V241+1,0)),DATE(YEAR($U241),MONTH($U241)+$V241+1,0),DATE(YEAR($U241),MONTH($U241)+$V241,DAY($U241))-1),"")</f>
        <v/>
      </c>
      <c r="M241" s="6">
        <f>IF($A241&amp;$D241&amp;$F241="","",IF($L241="","確認が必要",IF(ISNUMBER($B241),IF($B241&lt;=$L241,"期間内の目安","期限切れの目安"),"受付日を入力")))</f>
        <v/>
      </c>
      <c r="N241" s="12"/>
      <c r="O241" s="19"/>
      <c r="P241" s="12"/>
      <c r="Q241" s="15"/>
      <c r="R241" s="15"/>
      <c r="S241" s="17">
        <f>IF(OR(NOT(ISNUMBER($B241)),$C241="完了"),"",TODAY()-$B241)</f>
        <v/>
      </c>
      <c r="T241" s="12"/>
      <c r="U241" s="18">
        <f>IF(ISNUMBER($K241),$K241,IF(ISNUMBER($J241),$J241,""))</f>
        <v/>
      </c>
      <c r="V241" s="17">
        <f>IF($D241="","",IFERROR(INDEX('製品一覧'!$C$5:$C$54,MATCH($D241,'製品一覧'!$A$5:$A$54,0)),""))</f>
        <v/>
      </c>
    </row>
    <row r="242" spans="1:22">
      <c r="A242" s="11"/>
      <c r="B242" s="15"/>
      <c r="C242" s="12"/>
      <c r="D242" s="11"/>
      <c r="E242" s="16">
        <f>IF($D242="","",IFERROR(INDEX('製品一覧'!$B$5:$B$54,MATCH($D242,'製品一覧'!$A$5:$A$54,0)),"型番が未登録"))</f>
        <v/>
      </c>
      <c r="F242" s="11"/>
      <c r="G242" s="12"/>
      <c r="H242" s="12"/>
      <c r="I242" s="19"/>
      <c r="J242" s="18">
        <f>IF($F242="","",IFERROR(IF(INDEX('製品登録台帳'!$E$5:$E$1004,MATCH($F242,'製品登録台帳'!$D$5:$D$1004,0))=0,"台帳になし",INDEX('製品登録台帳'!$E$5:$E$1004,MATCH($F242,'製品登録台帳'!$D$5:$D$1004,0))),"台帳になし"))</f>
        <v/>
      </c>
      <c r="K242" s="15"/>
      <c r="L242" s="18">
        <f>IF(AND(ISNUMBER($U242),ISNUMBER($V242),$V242&gt;0),IF(DAY($U242)&gt;DAY(DATE(YEAR($U242),MONTH($U242)+$V242+1,0)),DATE(YEAR($U242),MONTH($U242)+$V242+1,0),DATE(YEAR($U242),MONTH($U242)+$V242,DAY($U242))-1),"")</f>
        <v/>
      </c>
      <c r="M242" s="6">
        <f>IF($A242&amp;$D242&amp;$F242="","",IF($L242="","確認が必要",IF(ISNUMBER($B242),IF($B242&lt;=$L242,"期間内の目安","期限切れの目安"),"受付日を入力")))</f>
        <v/>
      </c>
      <c r="N242" s="12"/>
      <c r="O242" s="19"/>
      <c r="P242" s="12"/>
      <c r="Q242" s="15"/>
      <c r="R242" s="15"/>
      <c r="S242" s="17">
        <f>IF(OR(NOT(ISNUMBER($B242)),$C242="完了"),"",TODAY()-$B242)</f>
        <v/>
      </c>
      <c r="T242" s="12"/>
      <c r="U242" s="18">
        <f>IF(ISNUMBER($K242),$K242,IF(ISNUMBER($J242),$J242,""))</f>
        <v/>
      </c>
      <c r="V242" s="17">
        <f>IF($D242="","",IFERROR(INDEX('製品一覧'!$C$5:$C$54,MATCH($D242,'製品一覧'!$A$5:$A$54,0)),""))</f>
        <v/>
      </c>
    </row>
    <row r="243" spans="1:22">
      <c r="A243" s="11"/>
      <c r="B243" s="15"/>
      <c r="C243" s="12"/>
      <c r="D243" s="11"/>
      <c r="E243" s="16">
        <f>IF($D243="","",IFERROR(INDEX('製品一覧'!$B$5:$B$54,MATCH($D243,'製品一覧'!$A$5:$A$54,0)),"型番が未登録"))</f>
        <v/>
      </c>
      <c r="F243" s="11"/>
      <c r="G243" s="12"/>
      <c r="H243" s="12"/>
      <c r="I243" s="19"/>
      <c r="J243" s="18">
        <f>IF($F243="","",IFERROR(IF(INDEX('製品登録台帳'!$E$5:$E$1004,MATCH($F243,'製品登録台帳'!$D$5:$D$1004,0))=0,"台帳になし",INDEX('製品登録台帳'!$E$5:$E$1004,MATCH($F243,'製品登録台帳'!$D$5:$D$1004,0))),"台帳になし"))</f>
        <v/>
      </c>
      <c r="K243" s="15"/>
      <c r="L243" s="18">
        <f>IF(AND(ISNUMBER($U243),ISNUMBER($V243),$V243&gt;0),IF(DAY($U243)&gt;DAY(DATE(YEAR($U243),MONTH($U243)+$V243+1,0)),DATE(YEAR($U243),MONTH($U243)+$V243+1,0),DATE(YEAR($U243),MONTH($U243)+$V243,DAY($U243))-1),"")</f>
        <v/>
      </c>
      <c r="M243" s="6">
        <f>IF($A243&amp;$D243&amp;$F243="","",IF($L243="","確認が必要",IF(ISNUMBER($B243),IF($B243&lt;=$L243,"期間内の目安","期限切れの目安"),"受付日を入力")))</f>
        <v/>
      </c>
      <c r="N243" s="12"/>
      <c r="O243" s="19"/>
      <c r="P243" s="12"/>
      <c r="Q243" s="15"/>
      <c r="R243" s="15"/>
      <c r="S243" s="17">
        <f>IF(OR(NOT(ISNUMBER($B243)),$C243="完了"),"",TODAY()-$B243)</f>
        <v/>
      </c>
      <c r="T243" s="12"/>
      <c r="U243" s="18">
        <f>IF(ISNUMBER($K243),$K243,IF(ISNUMBER($J243),$J243,""))</f>
        <v/>
      </c>
      <c r="V243" s="17">
        <f>IF($D243="","",IFERROR(INDEX('製品一覧'!$C$5:$C$54,MATCH($D243,'製品一覧'!$A$5:$A$54,0)),""))</f>
        <v/>
      </c>
    </row>
    <row r="244" spans="1:22">
      <c r="A244" s="11"/>
      <c r="B244" s="15"/>
      <c r="C244" s="12"/>
      <c r="D244" s="11"/>
      <c r="E244" s="16">
        <f>IF($D244="","",IFERROR(INDEX('製品一覧'!$B$5:$B$54,MATCH($D244,'製品一覧'!$A$5:$A$54,0)),"型番が未登録"))</f>
        <v/>
      </c>
      <c r="F244" s="11"/>
      <c r="G244" s="12"/>
      <c r="H244" s="12"/>
      <c r="I244" s="19"/>
      <c r="J244" s="18">
        <f>IF($F244="","",IFERROR(IF(INDEX('製品登録台帳'!$E$5:$E$1004,MATCH($F244,'製品登録台帳'!$D$5:$D$1004,0))=0,"台帳になし",INDEX('製品登録台帳'!$E$5:$E$1004,MATCH($F244,'製品登録台帳'!$D$5:$D$1004,0))),"台帳になし"))</f>
        <v/>
      </c>
      <c r="K244" s="15"/>
      <c r="L244" s="18">
        <f>IF(AND(ISNUMBER($U244),ISNUMBER($V244),$V244&gt;0),IF(DAY($U244)&gt;DAY(DATE(YEAR($U244),MONTH($U244)+$V244+1,0)),DATE(YEAR($U244),MONTH($U244)+$V244+1,0),DATE(YEAR($U244),MONTH($U244)+$V244,DAY($U244))-1),"")</f>
        <v/>
      </c>
      <c r="M244" s="6">
        <f>IF($A244&amp;$D244&amp;$F244="","",IF($L244="","確認が必要",IF(ISNUMBER($B244),IF($B244&lt;=$L244,"期間内の目安","期限切れの目安"),"受付日を入力")))</f>
        <v/>
      </c>
      <c r="N244" s="12"/>
      <c r="O244" s="19"/>
      <c r="P244" s="12"/>
      <c r="Q244" s="15"/>
      <c r="R244" s="15"/>
      <c r="S244" s="17">
        <f>IF(OR(NOT(ISNUMBER($B244)),$C244="完了"),"",TODAY()-$B244)</f>
        <v/>
      </c>
      <c r="T244" s="12"/>
      <c r="U244" s="18">
        <f>IF(ISNUMBER($K244),$K244,IF(ISNUMBER($J244),$J244,""))</f>
        <v/>
      </c>
      <c r="V244" s="17">
        <f>IF($D244="","",IFERROR(INDEX('製品一覧'!$C$5:$C$54,MATCH($D244,'製品一覧'!$A$5:$A$54,0)),""))</f>
        <v/>
      </c>
    </row>
    <row r="245" spans="1:22">
      <c r="A245" s="11"/>
      <c r="B245" s="15"/>
      <c r="C245" s="12"/>
      <c r="D245" s="11"/>
      <c r="E245" s="16">
        <f>IF($D245="","",IFERROR(INDEX('製品一覧'!$B$5:$B$54,MATCH($D245,'製品一覧'!$A$5:$A$54,0)),"型番が未登録"))</f>
        <v/>
      </c>
      <c r="F245" s="11"/>
      <c r="G245" s="12"/>
      <c r="H245" s="12"/>
      <c r="I245" s="19"/>
      <c r="J245" s="18">
        <f>IF($F245="","",IFERROR(IF(INDEX('製品登録台帳'!$E$5:$E$1004,MATCH($F245,'製品登録台帳'!$D$5:$D$1004,0))=0,"台帳になし",INDEX('製品登録台帳'!$E$5:$E$1004,MATCH($F245,'製品登録台帳'!$D$5:$D$1004,0))),"台帳になし"))</f>
        <v/>
      </c>
      <c r="K245" s="15"/>
      <c r="L245" s="18">
        <f>IF(AND(ISNUMBER($U245),ISNUMBER($V245),$V245&gt;0),IF(DAY($U245)&gt;DAY(DATE(YEAR($U245),MONTH($U245)+$V245+1,0)),DATE(YEAR($U245),MONTH($U245)+$V245+1,0),DATE(YEAR($U245),MONTH($U245)+$V245,DAY($U245))-1),"")</f>
        <v/>
      </c>
      <c r="M245" s="6">
        <f>IF($A245&amp;$D245&amp;$F245="","",IF($L245="","確認が必要",IF(ISNUMBER($B245),IF($B245&lt;=$L245,"期間内の目安","期限切れの目安"),"受付日を入力")))</f>
        <v/>
      </c>
      <c r="N245" s="12"/>
      <c r="O245" s="19"/>
      <c r="P245" s="12"/>
      <c r="Q245" s="15"/>
      <c r="R245" s="15"/>
      <c r="S245" s="17">
        <f>IF(OR(NOT(ISNUMBER($B245)),$C245="完了"),"",TODAY()-$B245)</f>
        <v/>
      </c>
      <c r="T245" s="12"/>
      <c r="U245" s="18">
        <f>IF(ISNUMBER($K245),$K245,IF(ISNUMBER($J245),$J245,""))</f>
        <v/>
      </c>
      <c r="V245" s="17">
        <f>IF($D245="","",IFERROR(INDEX('製品一覧'!$C$5:$C$54,MATCH($D245,'製品一覧'!$A$5:$A$54,0)),""))</f>
        <v/>
      </c>
    </row>
    <row r="246" spans="1:22">
      <c r="A246" s="11"/>
      <c r="B246" s="15"/>
      <c r="C246" s="12"/>
      <c r="D246" s="11"/>
      <c r="E246" s="16">
        <f>IF($D246="","",IFERROR(INDEX('製品一覧'!$B$5:$B$54,MATCH($D246,'製品一覧'!$A$5:$A$54,0)),"型番が未登録"))</f>
        <v/>
      </c>
      <c r="F246" s="11"/>
      <c r="G246" s="12"/>
      <c r="H246" s="12"/>
      <c r="I246" s="19"/>
      <c r="J246" s="18">
        <f>IF($F246="","",IFERROR(IF(INDEX('製品登録台帳'!$E$5:$E$1004,MATCH($F246,'製品登録台帳'!$D$5:$D$1004,0))=0,"台帳になし",INDEX('製品登録台帳'!$E$5:$E$1004,MATCH($F246,'製品登録台帳'!$D$5:$D$1004,0))),"台帳になし"))</f>
        <v/>
      </c>
      <c r="K246" s="15"/>
      <c r="L246" s="18">
        <f>IF(AND(ISNUMBER($U246),ISNUMBER($V246),$V246&gt;0),IF(DAY($U246)&gt;DAY(DATE(YEAR($U246),MONTH($U246)+$V246+1,0)),DATE(YEAR($U246),MONTH($U246)+$V246+1,0),DATE(YEAR($U246),MONTH($U246)+$V246,DAY($U246))-1),"")</f>
        <v/>
      </c>
      <c r="M246" s="6">
        <f>IF($A246&amp;$D246&amp;$F246="","",IF($L246="","確認が必要",IF(ISNUMBER($B246),IF($B246&lt;=$L246,"期間内の目安","期限切れの目安"),"受付日を入力")))</f>
        <v/>
      </c>
      <c r="N246" s="12"/>
      <c r="O246" s="19"/>
      <c r="P246" s="12"/>
      <c r="Q246" s="15"/>
      <c r="R246" s="15"/>
      <c r="S246" s="17">
        <f>IF(OR(NOT(ISNUMBER($B246)),$C246="完了"),"",TODAY()-$B246)</f>
        <v/>
      </c>
      <c r="T246" s="12"/>
      <c r="U246" s="18">
        <f>IF(ISNUMBER($K246),$K246,IF(ISNUMBER($J246),$J246,""))</f>
        <v/>
      </c>
      <c r="V246" s="17">
        <f>IF($D246="","",IFERROR(INDEX('製品一覧'!$C$5:$C$54,MATCH($D246,'製品一覧'!$A$5:$A$54,0)),""))</f>
        <v/>
      </c>
    </row>
    <row r="247" spans="1:22">
      <c r="A247" s="11"/>
      <c r="B247" s="15"/>
      <c r="C247" s="12"/>
      <c r="D247" s="11"/>
      <c r="E247" s="16">
        <f>IF($D247="","",IFERROR(INDEX('製品一覧'!$B$5:$B$54,MATCH($D247,'製品一覧'!$A$5:$A$54,0)),"型番が未登録"))</f>
        <v/>
      </c>
      <c r="F247" s="11"/>
      <c r="G247" s="12"/>
      <c r="H247" s="12"/>
      <c r="I247" s="19"/>
      <c r="J247" s="18">
        <f>IF($F247="","",IFERROR(IF(INDEX('製品登録台帳'!$E$5:$E$1004,MATCH($F247,'製品登録台帳'!$D$5:$D$1004,0))=0,"台帳になし",INDEX('製品登録台帳'!$E$5:$E$1004,MATCH($F247,'製品登録台帳'!$D$5:$D$1004,0))),"台帳になし"))</f>
        <v/>
      </c>
      <c r="K247" s="15"/>
      <c r="L247" s="18">
        <f>IF(AND(ISNUMBER($U247),ISNUMBER($V247),$V247&gt;0),IF(DAY($U247)&gt;DAY(DATE(YEAR($U247),MONTH($U247)+$V247+1,0)),DATE(YEAR($U247),MONTH($U247)+$V247+1,0),DATE(YEAR($U247),MONTH($U247)+$V247,DAY($U247))-1),"")</f>
        <v/>
      </c>
      <c r="M247" s="6">
        <f>IF($A247&amp;$D247&amp;$F247="","",IF($L247="","確認が必要",IF(ISNUMBER($B247),IF($B247&lt;=$L247,"期間内の目安","期限切れの目安"),"受付日を入力")))</f>
        <v/>
      </c>
      <c r="N247" s="12"/>
      <c r="O247" s="19"/>
      <c r="P247" s="12"/>
      <c r="Q247" s="15"/>
      <c r="R247" s="15"/>
      <c r="S247" s="17">
        <f>IF(OR(NOT(ISNUMBER($B247)),$C247="完了"),"",TODAY()-$B247)</f>
        <v/>
      </c>
      <c r="T247" s="12"/>
      <c r="U247" s="18">
        <f>IF(ISNUMBER($K247),$K247,IF(ISNUMBER($J247),$J247,""))</f>
        <v/>
      </c>
      <c r="V247" s="17">
        <f>IF($D247="","",IFERROR(INDEX('製品一覧'!$C$5:$C$54,MATCH($D247,'製品一覧'!$A$5:$A$54,0)),""))</f>
        <v/>
      </c>
    </row>
    <row r="248" spans="1:22">
      <c r="A248" s="11"/>
      <c r="B248" s="15"/>
      <c r="C248" s="12"/>
      <c r="D248" s="11"/>
      <c r="E248" s="16">
        <f>IF($D248="","",IFERROR(INDEX('製品一覧'!$B$5:$B$54,MATCH($D248,'製品一覧'!$A$5:$A$54,0)),"型番が未登録"))</f>
        <v/>
      </c>
      <c r="F248" s="11"/>
      <c r="G248" s="12"/>
      <c r="H248" s="12"/>
      <c r="I248" s="19"/>
      <c r="J248" s="18">
        <f>IF($F248="","",IFERROR(IF(INDEX('製品登録台帳'!$E$5:$E$1004,MATCH($F248,'製品登録台帳'!$D$5:$D$1004,0))=0,"台帳になし",INDEX('製品登録台帳'!$E$5:$E$1004,MATCH($F248,'製品登録台帳'!$D$5:$D$1004,0))),"台帳になし"))</f>
        <v/>
      </c>
      <c r="K248" s="15"/>
      <c r="L248" s="18">
        <f>IF(AND(ISNUMBER($U248),ISNUMBER($V248),$V248&gt;0),IF(DAY($U248)&gt;DAY(DATE(YEAR($U248),MONTH($U248)+$V248+1,0)),DATE(YEAR($U248),MONTH($U248)+$V248+1,0),DATE(YEAR($U248),MONTH($U248)+$V248,DAY($U248))-1),"")</f>
        <v/>
      </c>
      <c r="M248" s="6">
        <f>IF($A248&amp;$D248&amp;$F248="","",IF($L248="","確認が必要",IF(ISNUMBER($B248),IF($B248&lt;=$L248,"期間内の目安","期限切れの目安"),"受付日を入力")))</f>
        <v/>
      </c>
      <c r="N248" s="12"/>
      <c r="O248" s="19"/>
      <c r="P248" s="12"/>
      <c r="Q248" s="15"/>
      <c r="R248" s="15"/>
      <c r="S248" s="17">
        <f>IF(OR(NOT(ISNUMBER($B248)),$C248="完了"),"",TODAY()-$B248)</f>
        <v/>
      </c>
      <c r="T248" s="12"/>
      <c r="U248" s="18">
        <f>IF(ISNUMBER($K248),$K248,IF(ISNUMBER($J248),$J248,""))</f>
        <v/>
      </c>
      <c r="V248" s="17">
        <f>IF($D248="","",IFERROR(INDEX('製品一覧'!$C$5:$C$54,MATCH($D248,'製品一覧'!$A$5:$A$54,0)),""))</f>
        <v/>
      </c>
    </row>
    <row r="249" spans="1:22">
      <c r="A249" s="11"/>
      <c r="B249" s="15"/>
      <c r="C249" s="12"/>
      <c r="D249" s="11"/>
      <c r="E249" s="16">
        <f>IF($D249="","",IFERROR(INDEX('製品一覧'!$B$5:$B$54,MATCH($D249,'製品一覧'!$A$5:$A$54,0)),"型番が未登録"))</f>
        <v/>
      </c>
      <c r="F249" s="11"/>
      <c r="G249" s="12"/>
      <c r="H249" s="12"/>
      <c r="I249" s="19"/>
      <c r="J249" s="18">
        <f>IF($F249="","",IFERROR(IF(INDEX('製品登録台帳'!$E$5:$E$1004,MATCH($F249,'製品登録台帳'!$D$5:$D$1004,0))=0,"台帳になし",INDEX('製品登録台帳'!$E$5:$E$1004,MATCH($F249,'製品登録台帳'!$D$5:$D$1004,0))),"台帳になし"))</f>
        <v/>
      </c>
      <c r="K249" s="15"/>
      <c r="L249" s="18">
        <f>IF(AND(ISNUMBER($U249),ISNUMBER($V249),$V249&gt;0),IF(DAY($U249)&gt;DAY(DATE(YEAR($U249),MONTH($U249)+$V249+1,0)),DATE(YEAR($U249),MONTH($U249)+$V249+1,0),DATE(YEAR($U249),MONTH($U249)+$V249,DAY($U249))-1),"")</f>
        <v/>
      </c>
      <c r="M249" s="6">
        <f>IF($A249&amp;$D249&amp;$F249="","",IF($L249="","確認が必要",IF(ISNUMBER($B249),IF($B249&lt;=$L249,"期間内の目安","期限切れの目安"),"受付日を入力")))</f>
        <v/>
      </c>
      <c r="N249" s="12"/>
      <c r="O249" s="19"/>
      <c r="P249" s="12"/>
      <c r="Q249" s="15"/>
      <c r="R249" s="15"/>
      <c r="S249" s="17">
        <f>IF(OR(NOT(ISNUMBER($B249)),$C249="完了"),"",TODAY()-$B249)</f>
        <v/>
      </c>
      <c r="T249" s="12"/>
      <c r="U249" s="18">
        <f>IF(ISNUMBER($K249),$K249,IF(ISNUMBER($J249),$J249,""))</f>
        <v/>
      </c>
      <c r="V249" s="17">
        <f>IF($D249="","",IFERROR(INDEX('製品一覧'!$C$5:$C$54,MATCH($D249,'製品一覧'!$A$5:$A$54,0)),""))</f>
        <v/>
      </c>
    </row>
    <row r="250" spans="1:22">
      <c r="A250" s="11"/>
      <c r="B250" s="15"/>
      <c r="C250" s="12"/>
      <c r="D250" s="11"/>
      <c r="E250" s="16">
        <f>IF($D250="","",IFERROR(INDEX('製品一覧'!$B$5:$B$54,MATCH($D250,'製品一覧'!$A$5:$A$54,0)),"型番が未登録"))</f>
        <v/>
      </c>
      <c r="F250" s="11"/>
      <c r="G250" s="12"/>
      <c r="H250" s="12"/>
      <c r="I250" s="19"/>
      <c r="J250" s="18">
        <f>IF($F250="","",IFERROR(IF(INDEX('製品登録台帳'!$E$5:$E$1004,MATCH($F250,'製品登録台帳'!$D$5:$D$1004,0))=0,"台帳になし",INDEX('製品登録台帳'!$E$5:$E$1004,MATCH($F250,'製品登録台帳'!$D$5:$D$1004,0))),"台帳になし"))</f>
        <v/>
      </c>
      <c r="K250" s="15"/>
      <c r="L250" s="18">
        <f>IF(AND(ISNUMBER($U250),ISNUMBER($V250),$V250&gt;0),IF(DAY($U250)&gt;DAY(DATE(YEAR($U250),MONTH($U250)+$V250+1,0)),DATE(YEAR($U250),MONTH($U250)+$V250+1,0),DATE(YEAR($U250),MONTH($U250)+$V250,DAY($U250))-1),"")</f>
        <v/>
      </c>
      <c r="M250" s="6">
        <f>IF($A250&amp;$D250&amp;$F250="","",IF($L250="","確認が必要",IF(ISNUMBER($B250),IF($B250&lt;=$L250,"期間内の目安","期限切れの目安"),"受付日を入力")))</f>
        <v/>
      </c>
      <c r="N250" s="12"/>
      <c r="O250" s="19"/>
      <c r="P250" s="12"/>
      <c r="Q250" s="15"/>
      <c r="R250" s="15"/>
      <c r="S250" s="17">
        <f>IF(OR(NOT(ISNUMBER($B250)),$C250="完了"),"",TODAY()-$B250)</f>
        <v/>
      </c>
      <c r="T250" s="12"/>
      <c r="U250" s="18">
        <f>IF(ISNUMBER($K250),$K250,IF(ISNUMBER($J250),$J250,""))</f>
        <v/>
      </c>
      <c r="V250" s="17">
        <f>IF($D250="","",IFERROR(INDEX('製品一覧'!$C$5:$C$54,MATCH($D250,'製品一覧'!$A$5:$A$54,0)),""))</f>
        <v/>
      </c>
    </row>
    <row r="251" spans="1:22">
      <c r="A251" s="11"/>
      <c r="B251" s="15"/>
      <c r="C251" s="12"/>
      <c r="D251" s="11"/>
      <c r="E251" s="16">
        <f>IF($D251="","",IFERROR(INDEX('製品一覧'!$B$5:$B$54,MATCH($D251,'製品一覧'!$A$5:$A$54,0)),"型番が未登録"))</f>
        <v/>
      </c>
      <c r="F251" s="11"/>
      <c r="G251" s="12"/>
      <c r="H251" s="12"/>
      <c r="I251" s="19"/>
      <c r="J251" s="18">
        <f>IF($F251="","",IFERROR(IF(INDEX('製品登録台帳'!$E$5:$E$1004,MATCH($F251,'製品登録台帳'!$D$5:$D$1004,0))=0,"台帳になし",INDEX('製品登録台帳'!$E$5:$E$1004,MATCH($F251,'製品登録台帳'!$D$5:$D$1004,0))),"台帳になし"))</f>
        <v/>
      </c>
      <c r="K251" s="15"/>
      <c r="L251" s="18">
        <f>IF(AND(ISNUMBER($U251),ISNUMBER($V251),$V251&gt;0),IF(DAY($U251)&gt;DAY(DATE(YEAR($U251),MONTH($U251)+$V251+1,0)),DATE(YEAR($U251),MONTH($U251)+$V251+1,0),DATE(YEAR($U251),MONTH($U251)+$V251,DAY($U251))-1),"")</f>
        <v/>
      </c>
      <c r="M251" s="6">
        <f>IF($A251&amp;$D251&amp;$F251="","",IF($L251="","確認が必要",IF(ISNUMBER($B251),IF($B251&lt;=$L251,"期間内の目安","期限切れの目安"),"受付日を入力")))</f>
        <v/>
      </c>
      <c r="N251" s="12"/>
      <c r="O251" s="19"/>
      <c r="P251" s="12"/>
      <c r="Q251" s="15"/>
      <c r="R251" s="15"/>
      <c r="S251" s="17">
        <f>IF(OR(NOT(ISNUMBER($B251)),$C251="完了"),"",TODAY()-$B251)</f>
        <v/>
      </c>
      <c r="T251" s="12"/>
      <c r="U251" s="18">
        <f>IF(ISNUMBER($K251),$K251,IF(ISNUMBER($J251),$J251,""))</f>
        <v/>
      </c>
      <c r="V251" s="17">
        <f>IF($D251="","",IFERROR(INDEX('製品一覧'!$C$5:$C$54,MATCH($D251,'製品一覧'!$A$5:$A$54,0)),""))</f>
        <v/>
      </c>
    </row>
    <row r="252" spans="1:22">
      <c r="A252" s="11"/>
      <c r="B252" s="15"/>
      <c r="C252" s="12"/>
      <c r="D252" s="11"/>
      <c r="E252" s="16">
        <f>IF($D252="","",IFERROR(INDEX('製品一覧'!$B$5:$B$54,MATCH($D252,'製品一覧'!$A$5:$A$54,0)),"型番が未登録"))</f>
        <v/>
      </c>
      <c r="F252" s="11"/>
      <c r="G252" s="12"/>
      <c r="H252" s="12"/>
      <c r="I252" s="19"/>
      <c r="J252" s="18">
        <f>IF($F252="","",IFERROR(IF(INDEX('製品登録台帳'!$E$5:$E$1004,MATCH($F252,'製品登録台帳'!$D$5:$D$1004,0))=0,"台帳になし",INDEX('製品登録台帳'!$E$5:$E$1004,MATCH($F252,'製品登録台帳'!$D$5:$D$1004,0))),"台帳になし"))</f>
        <v/>
      </c>
      <c r="K252" s="15"/>
      <c r="L252" s="18">
        <f>IF(AND(ISNUMBER($U252),ISNUMBER($V252),$V252&gt;0),IF(DAY($U252)&gt;DAY(DATE(YEAR($U252),MONTH($U252)+$V252+1,0)),DATE(YEAR($U252),MONTH($U252)+$V252+1,0),DATE(YEAR($U252),MONTH($U252)+$V252,DAY($U252))-1),"")</f>
        <v/>
      </c>
      <c r="M252" s="6">
        <f>IF($A252&amp;$D252&amp;$F252="","",IF($L252="","確認が必要",IF(ISNUMBER($B252),IF($B252&lt;=$L252,"期間内の目安","期限切れの目安"),"受付日を入力")))</f>
        <v/>
      </c>
      <c r="N252" s="12"/>
      <c r="O252" s="19"/>
      <c r="P252" s="12"/>
      <c r="Q252" s="15"/>
      <c r="R252" s="15"/>
      <c r="S252" s="17">
        <f>IF(OR(NOT(ISNUMBER($B252)),$C252="完了"),"",TODAY()-$B252)</f>
        <v/>
      </c>
      <c r="T252" s="12"/>
      <c r="U252" s="18">
        <f>IF(ISNUMBER($K252),$K252,IF(ISNUMBER($J252),$J252,""))</f>
        <v/>
      </c>
      <c r="V252" s="17">
        <f>IF($D252="","",IFERROR(INDEX('製品一覧'!$C$5:$C$54,MATCH($D252,'製品一覧'!$A$5:$A$54,0)),""))</f>
        <v/>
      </c>
    </row>
    <row r="253" spans="1:22">
      <c r="A253" s="11"/>
      <c r="B253" s="15"/>
      <c r="C253" s="12"/>
      <c r="D253" s="11"/>
      <c r="E253" s="16">
        <f>IF($D253="","",IFERROR(INDEX('製品一覧'!$B$5:$B$54,MATCH($D253,'製品一覧'!$A$5:$A$54,0)),"型番が未登録"))</f>
        <v/>
      </c>
      <c r="F253" s="11"/>
      <c r="G253" s="12"/>
      <c r="H253" s="12"/>
      <c r="I253" s="19"/>
      <c r="J253" s="18">
        <f>IF($F253="","",IFERROR(IF(INDEX('製品登録台帳'!$E$5:$E$1004,MATCH($F253,'製品登録台帳'!$D$5:$D$1004,0))=0,"台帳になし",INDEX('製品登録台帳'!$E$5:$E$1004,MATCH($F253,'製品登録台帳'!$D$5:$D$1004,0))),"台帳になし"))</f>
        <v/>
      </c>
      <c r="K253" s="15"/>
      <c r="L253" s="18">
        <f>IF(AND(ISNUMBER($U253),ISNUMBER($V253),$V253&gt;0),IF(DAY($U253)&gt;DAY(DATE(YEAR($U253),MONTH($U253)+$V253+1,0)),DATE(YEAR($U253),MONTH($U253)+$V253+1,0),DATE(YEAR($U253),MONTH($U253)+$V253,DAY($U253))-1),"")</f>
        <v/>
      </c>
      <c r="M253" s="6">
        <f>IF($A253&amp;$D253&amp;$F253="","",IF($L253="","確認が必要",IF(ISNUMBER($B253),IF($B253&lt;=$L253,"期間内の目安","期限切れの目安"),"受付日を入力")))</f>
        <v/>
      </c>
      <c r="N253" s="12"/>
      <c r="O253" s="19"/>
      <c r="P253" s="12"/>
      <c r="Q253" s="15"/>
      <c r="R253" s="15"/>
      <c r="S253" s="17">
        <f>IF(OR(NOT(ISNUMBER($B253)),$C253="完了"),"",TODAY()-$B253)</f>
        <v/>
      </c>
      <c r="T253" s="12"/>
      <c r="U253" s="18">
        <f>IF(ISNUMBER($K253),$K253,IF(ISNUMBER($J253),$J253,""))</f>
        <v/>
      </c>
      <c r="V253" s="17">
        <f>IF($D253="","",IFERROR(INDEX('製品一覧'!$C$5:$C$54,MATCH($D253,'製品一覧'!$A$5:$A$54,0)),""))</f>
        <v/>
      </c>
    </row>
    <row r="254" spans="1:22">
      <c r="A254" s="11"/>
      <c r="B254" s="15"/>
      <c r="C254" s="12"/>
      <c r="D254" s="11"/>
      <c r="E254" s="16">
        <f>IF($D254="","",IFERROR(INDEX('製品一覧'!$B$5:$B$54,MATCH($D254,'製品一覧'!$A$5:$A$54,0)),"型番が未登録"))</f>
        <v/>
      </c>
      <c r="F254" s="11"/>
      <c r="G254" s="12"/>
      <c r="H254" s="12"/>
      <c r="I254" s="19"/>
      <c r="J254" s="18">
        <f>IF($F254="","",IFERROR(IF(INDEX('製品登録台帳'!$E$5:$E$1004,MATCH($F254,'製品登録台帳'!$D$5:$D$1004,0))=0,"台帳になし",INDEX('製品登録台帳'!$E$5:$E$1004,MATCH($F254,'製品登録台帳'!$D$5:$D$1004,0))),"台帳になし"))</f>
        <v/>
      </c>
      <c r="K254" s="15"/>
      <c r="L254" s="18">
        <f>IF(AND(ISNUMBER($U254),ISNUMBER($V254),$V254&gt;0),IF(DAY($U254)&gt;DAY(DATE(YEAR($U254),MONTH($U254)+$V254+1,0)),DATE(YEAR($U254),MONTH($U254)+$V254+1,0),DATE(YEAR($U254),MONTH($U254)+$V254,DAY($U254))-1),"")</f>
        <v/>
      </c>
      <c r="M254" s="6">
        <f>IF($A254&amp;$D254&amp;$F254="","",IF($L254="","確認が必要",IF(ISNUMBER($B254),IF($B254&lt;=$L254,"期間内の目安","期限切れの目安"),"受付日を入力")))</f>
        <v/>
      </c>
      <c r="N254" s="12"/>
      <c r="O254" s="19"/>
      <c r="P254" s="12"/>
      <c r="Q254" s="15"/>
      <c r="R254" s="15"/>
      <c r="S254" s="17">
        <f>IF(OR(NOT(ISNUMBER($B254)),$C254="完了"),"",TODAY()-$B254)</f>
        <v/>
      </c>
      <c r="T254" s="12"/>
      <c r="U254" s="18">
        <f>IF(ISNUMBER($K254),$K254,IF(ISNUMBER($J254),$J254,""))</f>
        <v/>
      </c>
      <c r="V254" s="17">
        <f>IF($D254="","",IFERROR(INDEX('製品一覧'!$C$5:$C$54,MATCH($D254,'製品一覧'!$A$5:$A$54,0)),""))</f>
        <v/>
      </c>
    </row>
    <row r="255" spans="1:22">
      <c r="A255" s="11"/>
      <c r="B255" s="15"/>
      <c r="C255" s="12"/>
      <c r="D255" s="11"/>
      <c r="E255" s="16">
        <f>IF($D255="","",IFERROR(INDEX('製品一覧'!$B$5:$B$54,MATCH($D255,'製品一覧'!$A$5:$A$54,0)),"型番が未登録"))</f>
        <v/>
      </c>
      <c r="F255" s="11"/>
      <c r="G255" s="12"/>
      <c r="H255" s="12"/>
      <c r="I255" s="19"/>
      <c r="J255" s="18">
        <f>IF($F255="","",IFERROR(IF(INDEX('製品登録台帳'!$E$5:$E$1004,MATCH($F255,'製品登録台帳'!$D$5:$D$1004,0))=0,"台帳になし",INDEX('製品登録台帳'!$E$5:$E$1004,MATCH($F255,'製品登録台帳'!$D$5:$D$1004,0))),"台帳になし"))</f>
        <v/>
      </c>
      <c r="K255" s="15"/>
      <c r="L255" s="18">
        <f>IF(AND(ISNUMBER($U255),ISNUMBER($V255),$V255&gt;0),IF(DAY($U255)&gt;DAY(DATE(YEAR($U255),MONTH($U255)+$V255+1,0)),DATE(YEAR($U255),MONTH($U255)+$V255+1,0),DATE(YEAR($U255),MONTH($U255)+$V255,DAY($U255))-1),"")</f>
        <v/>
      </c>
      <c r="M255" s="6">
        <f>IF($A255&amp;$D255&amp;$F255="","",IF($L255="","確認が必要",IF(ISNUMBER($B255),IF($B255&lt;=$L255,"期間内の目安","期限切れの目安"),"受付日を入力")))</f>
        <v/>
      </c>
      <c r="N255" s="12"/>
      <c r="O255" s="19"/>
      <c r="P255" s="12"/>
      <c r="Q255" s="15"/>
      <c r="R255" s="15"/>
      <c r="S255" s="17">
        <f>IF(OR(NOT(ISNUMBER($B255)),$C255="完了"),"",TODAY()-$B255)</f>
        <v/>
      </c>
      <c r="T255" s="12"/>
      <c r="U255" s="18">
        <f>IF(ISNUMBER($K255),$K255,IF(ISNUMBER($J255),$J255,""))</f>
        <v/>
      </c>
      <c r="V255" s="17">
        <f>IF($D255="","",IFERROR(INDEX('製品一覧'!$C$5:$C$54,MATCH($D255,'製品一覧'!$A$5:$A$54,0)),""))</f>
        <v/>
      </c>
    </row>
    <row r="256" spans="1:22">
      <c r="A256" s="11"/>
      <c r="B256" s="15"/>
      <c r="C256" s="12"/>
      <c r="D256" s="11"/>
      <c r="E256" s="16">
        <f>IF($D256="","",IFERROR(INDEX('製品一覧'!$B$5:$B$54,MATCH($D256,'製品一覧'!$A$5:$A$54,0)),"型番が未登録"))</f>
        <v/>
      </c>
      <c r="F256" s="11"/>
      <c r="G256" s="12"/>
      <c r="H256" s="12"/>
      <c r="I256" s="19"/>
      <c r="J256" s="18">
        <f>IF($F256="","",IFERROR(IF(INDEX('製品登録台帳'!$E$5:$E$1004,MATCH($F256,'製品登録台帳'!$D$5:$D$1004,0))=0,"台帳になし",INDEX('製品登録台帳'!$E$5:$E$1004,MATCH($F256,'製品登録台帳'!$D$5:$D$1004,0))),"台帳になし"))</f>
        <v/>
      </c>
      <c r="K256" s="15"/>
      <c r="L256" s="18">
        <f>IF(AND(ISNUMBER($U256),ISNUMBER($V256),$V256&gt;0),IF(DAY($U256)&gt;DAY(DATE(YEAR($U256),MONTH($U256)+$V256+1,0)),DATE(YEAR($U256),MONTH($U256)+$V256+1,0),DATE(YEAR($U256),MONTH($U256)+$V256,DAY($U256))-1),"")</f>
        <v/>
      </c>
      <c r="M256" s="6">
        <f>IF($A256&amp;$D256&amp;$F256="","",IF($L256="","確認が必要",IF(ISNUMBER($B256),IF($B256&lt;=$L256,"期間内の目安","期限切れの目安"),"受付日を入力")))</f>
        <v/>
      </c>
      <c r="N256" s="12"/>
      <c r="O256" s="19"/>
      <c r="P256" s="12"/>
      <c r="Q256" s="15"/>
      <c r="R256" s="15"/>
      <c r="S256" s="17">
        <f>IF(OR(NOT(ISNUMBER($B256)),$C256="完了"),"",TODAY()-$B256)</f>
        <v/>
      </c>
      <c r="T256" s="12"/>
      <c r="U256" s="18">
        <f>IF(ISNUMBER($K256),$K256,IF(ISNUMBER($J256),$J256,""))</f>
        <v/>
      </c>
      <c r="V256" s="17">
        <f>IF($D256="","",IFERROR(INDEX('製品一覧'!$C$5:$C$54,MATCH($D256,'製品一覧'!$A$5:$A$54,0)),""))</f>
        <v/>
      </c>
    </row>
    <row r="257" spans="1:22">
      <c r="A257" s="11"/>
      <c r="B257" s="15"/>
      <c r="C257" s="12"/>
      <c r="D257" s="11"/>
      <c r="E257" s="16">
        <f>IF($D257="","",IFERROR(INDEX('製品一覧'!$B$5:$B$54,MATCH($D257,'製品一覧'!$A$5:$A$54,0)),"型番が未登録"))</f>
        <v/>
      </c>
      <c r="F257" s="11"/>
      <c r="G257" s="12"/>
      <c r="H257" s="12"/>
      <c r="I257" s="19"/>
      <c r="J257" s="18">
        <f>IF($F257="","",IFERROR(IF(INDEX('製品登録台帳'!$E$5:$E$1004,MATCH($F257,'製品登録台帳'!$D$5:$D$1004,0))=0,"台帳になし",INDEX('製品登録台帳'!$E$5:$E$1004,MATCH($F257,'製品登録台帳'!$D$5:$D$1004,0))),"台帳になし"))</f>
        <v/>
      </c>
      <c r="K257" s="15"/>
      <c r="L257" s="18">
        <f>IF(AND(ISNUMBER($U257),ISNUMBER($V257),$V257&gt;0),IF(DAY($U257)&gt;DAY(DATE(YEAR($U257),MONTH($U257)+$V257+1,0)),DATE(YEAR($U257),MONTH($U257)+$V257+1,0),DATE(YEAR($U257),MONTH($U257)+$V257,DAY($U257))-1),"")</f>
        <v/>
      </c>
      <c r="M257" s="6">
        <f>IF($A257&amp;$D257&amp;$F257="","",IF($L257="","確認が必要",IF(ISNUMBER($B257),IF($B257&lt;=$L257,"期間内の目安","期限切れの目安"),"受付日を入力")))</f>
        <v/>
      </c>
      <c r="N257" s="12"/>
      <c r="O257" s="19"/>
      <c r="P257" s="12"/>
      <c r="Q257" s="15"/>
      <c r="R257" s="15"/>
      <c r="S257" s="17">
        <f>IF(OR(NOT(ISNUMBER($B257)),$C257="完了"),"",TODAY()-$B257)</f>
        <v/>
      </c>
      <c r="T257" s="12"/>
      <c r="U257" s="18">
        <f>IF(ISNUMBER($K257),$K257,IF(ISNUMBER($J257),$J257,""))</f>
        <v/>
      </c>
      <c r="V257" s="17">
        <f>IF($D257="","",IFERROR(INDEX('製品一覧'!$C$5:$C$54,MATCH($D257,'製品一覧'!$A$5:$A$54,0)),""))</f>
        <v/>
      </c>
    </row>
    <row r="258" spans="1:22">
      <c r="A258" s="11"/>
      <c r="B258" s="15"/>
      <c r="C258" s="12"/>
      <c r="D258" s="11"/>
      <c r="E258" s="16">
        <f>IF($D258="","",IFERROR(INDEX('製品一覧'!$B$5:$B$54,MATCH($D258,'製品一覧'!$A$5:$A$54,0)),"型番が未登録"))</f>
        <v/>
      </c>
      <c r="F258" s="11"/>
      <c r="G258" s="12"/>
      <c r="H258" s="12"/>
      <c r="I258" s="19"/>
      <c r="J258" s="18">
        <f>IF($F258="","",IFERROR(IF(INDEX('製品登録台帳'!$E$5:$E$1004,MATCH($F258,'製品登録台帳'!$D$5:$D$1004,0))=0,"台帳になし",INDEX('製品登録台帳'!$E$5:$E$1004,MATCH($F258,'製品登録台帳'!$D$5:$D$1004,0))),"台帳になし"))</f>
        <v/>
      </c>
      <c r="K258" s="15"/>
      <c r="L258" s="18">
        <f>IF(AND(ISNUMBER($U258),ISNUMBER($V258),$V258&gt;0),IF(DAY($U258)&gt;DAY(DATE(YEAR($U258),MONTH($U258)+$V258+1,0)),DATE(YEAR($U258),MONTH($U258)+$V258+1,0),DATE(YEAR($U258),MONTH($U258)+$V258,DAY($U258))-1),"")</f>
        <v/>
      </c>
      <c r="M258" s="6">
        <f>IF($A258&amp;$D258&amp;$F258="","",IF($L258="","確認が必要",IF(ISNUMBER($B258),IF($B258&lt;=$L258,"期間内の目安","期限切れの目安"),"受付日を入力")))</f>
        <v/>
      </c>
      <c r="N258" s="12"/>
      <c r="O258" s="19"/>
      <c r="P258" s="12"/>
      <c r="Q258" s="15"/>
      <c r="R258" s="15"/>
      <c r="S258" s="17">
        <f>IF(OR(NOT(ISNUMBER($B258)),$C258="完了"),"",TODAY()-$B258)</f>
        <v/>
      </c>
      <c r="T258" s="12"/>
      <c r="U258" s="18">
        <f>IF(ISNUMBER($K258),$K258,IF(ISNUMBER($J258),$J258,""))</f>
        <v/>
      </c>
      <c r="V258" s="17">
        <f>IF($D258="","",IFERROR(INDEX('製品一覧'!$C$5:$C$54,MATCH($D258,'製品一覧'!$A$5:$A$54,0)),""))</f>
        <v/>
      </c>
    </row>
    <row r="259" spans="1:22">
      <c r="A259" s="11"/>
      <c r="B259" s="15"/>
      <c r="C259" s="12"/>
      <c r="D259" s="11"/>
      <c r="E259" s="16">
        <f>IF($D259="","",IFERROR(INDEX('製品一覧'!$B$5:$B$54,MATCH($D259,'製品一覧'!$A$5:$A$54,0)),"型番が未登録"))</f>
        <v/>
      </c>
      <c r="F259" s="11"/>
      <c r="G259" s="12"/>
      <c r="H259" s="12"/>
      <c r="I259" s="19"/>
      <c r="J259" s="18">
        <f>IF($F259="","",IFERROR(IF(INDEX('製品登録台帳'!$E$5:$E$1004,MATCH($F259,'製品登録台帳'!$D$5:$D$1004,0))=0,"台帳になし",INDEX('製品登録台帳'!$E$5:$E$1004,MATCH($F259,'製品登録台帳'!$D$5:$D$1004,0))),"台帳になし"))</f>
        <v/>
      </c>
      <c r="K259" s="15"/>
      <c r="L259" s="18">
        <f>IF(AND(ISNUMBER($U259),ISNUMBER($V259),$V259&gt;0),IF(DAY($U259)&gt;DAY(DATE(YEAR($U259),MONTH($U259)+$V259+1,0)),DATE(YEAR($U259),MONTH($U259)+$V259+1,0),DATE(YEAR($U259),MONTH($U259)+$V259,DAY($U259))-1),"")</f>
        <v/>
      </c>
      <c r="M259" s="6">
        <f>IF($A259&amp;$D259&amp;$F259="","",IF($L259="","確認が必要",IF(ISNUMBER($B259),IF($B259&lt;=$L259,"期間内の目安","期限切れの目安"),"受付日を入力")))</f>
        <v/>
      </c>
      <c r="N259" s="12"/>
      <c r="O259" s="19"/>
      <c r="P259" s="12"/>
      <c r="Q259" s="15"/>
      <c r="R259" s="15"/>
      <c r="S259" s="17">
        <f>IF(OR(NOT(ISNUMBER($B259)),$C259="完了"),"",TODAY()-$B259)</f>
        <v/>
      </c>
      <c r="T259" s="12"/>
      <c r="U259" s="18">
        <f>IF(ISNUMBER($K259),$K259,IF(ISNUMBER($J259),$J259,""))</f>
        <v/>
      </c>
      <c r="V259" s="17">
        <f>IF($D259="","",IFERROR(INDEX('製品一覧'!$C$5:$C$54,MATCH($D259,'製品一覧'!$A$5:$A$54,0)),""))</f>
        <v/>
      </c>
    </row>
    <row r="260" spans="1:22">
      <c r="A260" s="11"/>
      <c r="B260" s="15"/>
      <c r="C260" s="12"/>
      <c r="D260" s="11"/>
      <c r="E260" s="16">
        <f>IF($D260="","",IFERROR(INDEX('製品一覧'!$B$5:$B$54,MATCH($D260,'製品一覧'!$A$5:$A$54,0)),"型番が未登録"))</f>
        <v/>
      </c>
      <c r="F260" s="11"/>
      <c r="G260" s="12"/>
      <c r="H260" s="12"/>
      <c r="I260" s="19"/>
      <c r="J260" s="18">
        <f>IF($F260="","",IFERROR(IF(INDEX('製品登録台帳'!$E$5:$E$1004,MATCH($F260,'製品登録台帳'!$D$5:$D$1004,0))=0,"台帳になし",INDEX('製品登録台帳'!$E$5:$E$1004,MATCH($F260,'製品登録台帳'!$D$5:$D$1004,0))),"台帳になし"))</f>
        <v/>
      </c>
      <c r="K260" s="15"/>
      <c r="L260" s="18">
        <f>IF(AND(ISNUMBER($U260),ISNUMBER($V260),$V260&gt;0),IF(DAY($U260)&gt;DAY(DATE(YEAR($U260),MONTH($U260)+$V260+1,0)),DATE(YEAR($U260),MONTH($U260)+$V260+1,0),DATE(YEAR($U260),MONTH($U260)+$V260,DAY($U260))-1),"")</f>
        <v/>
      </c>
      <c r="M260" s="6">
        <f>IF($A260&amp;$D260&amp;$F260="","",IF($L260="","確認が必要",IF(ISNUMBER($B260),IF($B260&lt;=$L260,"期間内の目安","期限切れの目安"),"受付日を入力")))</f>
        <v/>
      </c>
      <c r="N260" s="12"/>
      <c r="O260" s="19"/>
      <c r="P260" s="12"/>
      <c r="Q260" s="15"/>
      <c r="R260" s="15"/>
      <c r="S260" s="17">
        <f>IF(OR(NOT(ISNUMBER($B260)),$C260="完了"),"",TODAY()-$B260)</f>
        <v/>
      </c>
      <c r="T260" s="12"/>
      <c r="U260" s="18">
        <f>IF(ISNUMBER($K260),$K260,IF(ISNUMBER($J260),$J260,""))</f>
        <v/>
      </c>
      <c r="V260" s="17">
        <f>IF($D260="","",IFERROR(INDEX('製品一覧'!$C$5:$C$54,MATCH($D260,'製品一覧'!$A$5:$A$54,0)),""))</f>
        <v/>
      </c>
    </row>
    <row r="261" spans="1:22">
      <c r="A261" s="11"/>
      <c r="B261" s="15"/>
      <c r="C261" s="12"/>
      <c r="D261" s="11"/>
      <c r="E261" s="16">
        <f>IF($D261="","",IFERROR(INDEX('製品一覧'!$B$5:$B$54,MATCH($D261,'製品一覧'!$A$5:$A$54,0)),"型番が未登録"))</f>
        <v/>
      </c>
      <c r="F261" s="11"/>
      <c r="G261" s="12"/>
      <c r="H261" s="12"/>
      <c r="I261" s="19"/>
      <c r="J261" s="18">
        <f>IF($F261="","",IFERROR(IF(INDEX('製品登録台帳'!$E$5:$E$1004,MATCH($F261,'製品登録台帳'!$D$5:$D$1004,0))=0,"台帳になし",INDEX('製品登録台帳'!$E$5:$E$1004,MATCH($F261,'製品登録台帳'!$D$5:$D$1004,0))),"台帳になし"))</f>
        <v/>
      </c>
      <c r="K261" s="15"/>
      <c r="L261" s="18">
        <f>IF(AND(ISNUMBER($U261),ISNUMBER($V261),$V261&gt;0),IF(DAY($U261)&gt;DAY(DATE(YEAR($U261),MONTH($U261)+$V261+1,0)),DATE(YEAR($U261),MONTH($U261)+$V261+1,0),DATE(YEAR($U261),MONTH($U261)+$V261,DAY($U261))-1),"")</f>
        <v/>
      </c>
      <c r="M261" s="6">
        <f>IF($A261&amp;$D261&amp;$F261="","",IF($L261="","確認が必要",IF(ISNUMBER($B261),IF($B261&lt;=$L261,"期間内の目安","期限切れの目安"),"受付日を入力")))</f>
        <v/>
      </c>
      <c r="N261" s="12"/>
      <c r="O261" s="19"/>
      <c r="P261" s="12"/>
      <c r="Q261" s="15"/>
      <c r="R261" s="15"/>
      <c r="S261" s="17">
        <f>IF(OR(NOT(ISNUMBER($B261)),$C261="完了"),"",TODAY()-$B261)</f>
        <v/>
      </c>
      <c r="T261" s="12"/>
      <c r="U261" s="18">
        <f>IF(ISNUMBER($K261),$K261,IF(ISNUMBER($J261),$J261,""))</f>
        <v/>
      </c>
      <c r="V261" s="17">
        <f>IF($D261="","",IFERROR(INDEX('製品一覧'!$C$5:$C$54,MATCH($D261,'製品一覧'!$A$5:$A$54,0)),""))</f>
        <v/>
      </c>
    </row>
    <row r="262" spans="1:22">
      <c r="A262" s="11"/>
      <c r="B262" s="15"/>
      <c r="C262" s="12"/>
      <c r="D262" s="11"/>
      <c r="E262" s="16">
        <f>IF($D262="","",IFERROR(INDEX('製品一覧'!$B$5:$B$54,MATCH($D262,'製品一覧'!$A$5:$A$54,0)),"型番が未登録"))</f>
        <v/>
      </c>
      <c r="F262" s="11"/>
      <c r="G262" s="12"/>
      <c r="H262" s="12"/>
      <c r="I262" s="19"/>
      <c r="J262" s="18">
        <f>IF($F262="","",IFERROR(IF(INDEX('製品登録台帳'!$E$5:$E$1004,MATCH($F262,'製品登録台帳'!$D$5:$D$1004,0))=0,"台帳になし",INDEX('製品登録台帳'!$E$5:$E$1004,MATCH($F262,'製品登録台帳'!$D$5:$D$1004,0))),"台帳になし"))</f>
        <v/>
      </c>
      <c r="K262" s="15"/>
      <c r="L262" s="18">
        <f>IF(AND(ISNUMBER($U262),ISNUMBER($V262),$V262&gt;0),IF(DAY($U262)&gt;DAY(DATE(YEAR($U262),MONTH($U262)+$V262+1,0)),DATE(YEAR($U262),MONTH($U262)+$V262+1,0),DATE(YEAR($U262),MONTH($U262)+$V262,DAY($U262))-1),"")</f>
        <v/>
      </c>
      <c r="M262" s="6">
        <f>IF($A262&amp;$D262&amp;$F262="","",IF($L262="","確認が必要",IF(ISNUMBER($B262),IF($B262&lt;=$L262,"期間内の目安","期限切れの目安"),"受付日を入力")))</f>
        <v/>
      </c>
      <c r="N262" s="12"/>
      <c r="O262" s="19"/>
      <c r="P262" s="12"/>
      <c r="Q262" s="15"/>
      <c r="R262" s="15"/>
      <c r="S262" s="17">
        <f>IF(OR(NOT(ISNUMBER($B262)),$C262="完了"),"",TODAY()-$B262)</f>
        <v/>
      </c>
      <c r="T262" s="12"/>
      <c r="U262" s="18">
        <f>IF(ISNUMBER($K262),$K262,IF(ISNUMBER($J262),$J262,""))</f>
        <v/>
      </c>
      <c r="V262" s="17">
        <f>IF($D262="","",IFERROR(INDEX('製品一覧'!$C$5:$C$54,MATCH($D262,'製品一覧'!$A$5:$A$54,0)),""))</f>
        <v/>
      </c>
    </row>
    <row r="263" spans="1:22">
      <c r="A263" s="11"/>
      <c r="B263" s="15"/>
      <c r="C263" s="12"/>
      <c r="D263" s="11"/>
      <c r="E263" s="16">
        <f>IF($D263="","",IFERROR(INDEX('製品一覧'!$B$5:$B$54,MATCH($D263,'製品一覧'!$A$5:$A$54,0)),"型番が未登録"))</f>
        <v/>
      </c>
      <c r="F263" s="11"/>
      <c r="G263" s="12"/>
      <c r="H263" s="12"/>
      <c r="I263" s="19"/>
      <c r="J263" s="18">
        <f>IF($F263="","",IFERROR(IF(INDEX('製品登録台帳'!$E$5:$E$1004,MATCH($F263,'製品登録台帳'!$D$5:$D$1004,0))=0,"台帳になし",INDEX('製品登録台帳'!$E$5:$E$1004,MATCH($F263,'製品登録台帳'!$D$5:$D$1004,0))),"台帳になし"))</f>
        <v/>
      </c>
      <c r="K263" s="15"/>
      <c r="L263" s="18">
        <f>IF(AND(ISNUMBER($U263),ISNUMBER($V263),$V263&gt;0),IF(DAY($U263)&gt;DAY(DATE(YEAR($U263),MONTH($U263)+$V263+1,0)),DATE(YEAR($U263),MONTH($U263)+$V263+1,0),DATE(YEAR($U263),MONTH($U263)+$V263,DAY($U263))-1),"")</f>
        <v/>
      </c>
      <c r="M263" s="6">
        <f>IF($A263&amp;$D263&amp;$F263="","",IF($L263="","確認が必要",IF(ISNUMBER($B263),IF($B263&lt;=$L263,"期間内の目安","期限切れの目安"),"受付日を入力")))</f>
        <v/>
      </c>
      <c r="N263" s="12"/>
      <c r="O263" s="19"/>
      <c r="P263" s="12"/>
      <c r="Q263" s="15"/>
      <c r="R263" s="15"/>
      <c r="S263" s="17">
        <f>IF(OR(NOT(ISNUMBER($B263)),$C263="完了"),"",TODAY()-$B263)</f>
        <v/>
      </c>
      <c r="T263" s="12"/>
      <c r="U263" s="18">
        <f>IF(ISNUMBER($K263),$K263,IF(ISNUMBER($J263),$J263,""))</f>
        <v/>
      </c>
      <c r="V263" s="17">
        <f>IF($D263="","",IFERROR(INDEX('製品一覧'!$C$5:$C$54,MATCH($D263,'製品一覧'!$A$5:$A$54,0)),""))</f>
        <v/>
      </c>
    </row>
    <row r="264" spans="1:22">
      <c r="A264" s="11"/>
      <c r="B264" s="15"/>
      <c r="C264" s="12"/>
      <c r="D264" s="11"/>
      <c r="E264" s="16">
        <f>IF($D264="","",IFERROR(INDEX('製品一覧'!$B$5:$B$54,MATCH($D264,'製品一覧'!$A$5:$A$54,0)),"型番が未登録"))</f>
        <v/>
      </c>
      <c r="F264" s="11"/>
      <c r="G264" s="12"/>
      <c r="H264" s="12"/>
      <c r="I264" s="19"/>
      <c r="J264" s="18">
        <f>IF($F264="","",IFERROR(IF(INDEX('製品登録台帳'!$E$5:$E$1004,MATCH($F264,'製品登録台帳'!$D$5:$D$1004,0))=0,"台帳になし",INDEX('製品登録台帳'!$E$5:$E$1004,MATCH($F264,'製品登録台帳'!$D$5:$D$1004,0))),"台帳になし"))</f>
        <v/>
      </c>
      <c r="K264" s="15"/>
      <c r="L264" s="18">
        <f>IF(AND(ISNUMBER($U264),ISNUMBER($V264),$V264&gt;0),IF(DAY($U264)&gt;DAY(DATE(YEAR($U264),MONTH($U264)+$V264+1,0)),DATE(YEAR($U264),MONTH($U264)+$V264+1,0),DATE(YEAR($U264),MONTH($U264)+$V264,DAY($U264))-1),"")</f>
        <v/>
      </c>
      <c r="M264" s="6">
        <f>IF($A264&amp;$D264&amp;$F264="","",IF($L264="","確認が必要",IF(ISNUMBER($B264),IF($B264&lt;=$L264,"期間内の目安","期限切れの目安"),"受付日を入力")))</f>
        <v/>
      </c>
      <c r="N264" s="12"/>
      <c r="O264" s="19"/>
      <c r="P264" s="12"/>
      <c r="Q264" s="15"/>
      <c r="R264" s="15"/>
      <c r="S264" s="17">
        <f>IF(OR(NOT(ISNUMBER($B264)),$C264="完了"),"",TODAY()-$B264)</f>
        <v/>
      </c>
      <c r="T264" s="12"/>
      <c r="U264" s="18">
        <f>IF(ISNUMBER($K264),$K264,IF(ISNUMBER($J264),$J264,""))</f>
        <v/>
      </c>
      <c r="V264" s="17">
        <f>IF($D264="","",IFERROR(INDEX('製品一覧'!$C$5:$C$54,MATCH($D264,'製品一覧'!$A$5:$A$54,0)),""))</f>
        <v/>
      </c>
    </row>
    <row r="265" spans="1:22">
      <c r="A265" s="11"/>
      <c r="B265" s="15"/>
      <c r="C265" s="12"/>
      <c r="D265" s="11"/>
      <c r="E265" s="16">
        <f>IF($D265="","",IFERROR(INDEX('製品一覧'!$B$5:$B$54,MATCH($D265,'製品一覧'!$A$5:$A$54,0)),"型番が未登録"))</f>
        <v/>
      </c>
      <c r="F265" s="11"/>
      <c r="G265" s="12"/>
      <c r="H265" s="12"/>
      <c r="I265" s="19"/>
      <c r="J265" s="18">
        <f>IF($F265="","",IFERROR(IF(INDEX('製品登録台帳'!$E$5:$E$1004,MATCH($F265,'製品登録台帳'!$D$5:$D$1004,0))=0,"台帳になし",INDEX('製品登録台帳'!$E$5:$E$1004,MATCH($F265,'製品登録台帳'!$D$5:$D$1004,0))),"台帳になし"))</f>
        <v/>
      </c>
      <c r="K265" s="15"/>
      <c r="L265" s="18">
        <f>IF(AND(ISNUMBER($U265),ISNUMBER($V265),$V265&gt;0),IF(DAY($U265)&gt;DAY(DATE(YEAR($U265),MONTH($U265)+$V265+1,0)),DATE(YEAR($U265),MONTH($U265)+$V265+1,0),DATE(YEAR($U265),MONTH($U265)+$V265,DAY($U265))-1),"")</f>
        <v/>
      </c>
      <c r="M265" s="6">
        <f>IF($A265&amp;$D265&amp;$F265="","",IF($L265="","確認が必要",IF(ISNUMBER($B265),IF($B265&lt;=$L265,"期間内の目安","期限切れの目安"),"受付日を入力")))</f>
        <v/>
      </c>
      <c r="N265" s="12"/>
      <c r="O265" s="19"/>
      <c r="P265" s="12"/>
      <c r="Q265" s="15"/>
      <c r="R265" s="15"/>
      <c r="S265" s="17">
        <f>IF(OR(NOT(ISNUMBER($B265)),$C265="完了"),"",TODAY()-$B265)</f>
        <v/>
      </c>
      <c r="T265" s="12"/>
      <c r="U265" s="18">
        <f>IF(ISNUMBER($K265),$K265,IF(ISNUMBER($J265),$J265,""))</f>
        <v/>
      </c>
      <c r="V265" s="17">
        <f>IF($D265="","",IFERROR(INDEX('製品一覧'!$C$5:$C$54,MATCH($D265,'製品一覧'!$A$5:$A$54,0)),""))</f>
        <v/>
      </c>
    </row>
    <row r="266" spans="1:22">
      <c r="A266" s="11"/>
      <c r="B266" s="15"/>
      <c r="C266" s="12"/>
      <c r="D266" s="11"/>
      <c r="E266" s="16">
        <f>IF($D266="","",IFERROR(INDEX('製品一覧'!$B$5:$B$54,MATCH($D266,'製品一覧'!$A$5:$A$54,0)),"型番が未登録"))</f>
        <v/>
      </c>
      <c r="F266" s="11"/>
      <c r="G266" s="12"/>
      <c r="H266" s="12"/>
      <c r="I266" s="19"/>
      <c r="J266" s="18">
        <f>IF($F266="","",IFERROR(IF(INDEX('製品登録台帳'!$E$5:$E$1004,MATCH($F266,'製品登録台帳'!$D$5:$D$1004,0))=0,"台帳になし",INDEX('製品登録台帳'!$E$5:$E$1004,MATCH($F266,'製品登録台帳'!$D$5:$D$1004,0))),"台帳になし"))</f>
        <v/>
      </c>
      <c r="K266" s="15"/>
      <c r="L266" s="18">
        <f>IF(AND(ISNUMBER($U266),ISNUMBER($V266),$V266&gt;0),IF(DAY($U266)&gt;DAY(DATE(YEAR($U266),MONTH($U266)+$V266+1,0)),DATE(YEAR($U266),MONTH($U266)+$V266+1,0),DATE(YEAR($U266),MONTH($U266)+$V266,DAY($U266))-1),"")</f>
        <v/>
      </c>
      <c r="M266" s="6">
        <f>IF($A266&amp;$D266&amp;$F266="","",IF($L266="","確認が必要",IF(ISNUMBER($B266),IF($B266&lt;=$L266,"期間内の目安","期限切れの目安"),"受付日を入力")))</f>
        <v/>
      </c>
      <c r="N266" s="12"/>
      <c r="O266" s="19"/>
      <c r="P266" s="12"/>
      <c r="Q266" s="15"/>
      <c r="R266" s="15"/>
      <c r="S266" s="17">
        <f>IF(OR(NOT(ISNUMBER($B266)),$C266="完了"),"",TODAY()-$B266)</f>
        <v/>
      </c>
      <c r="T266" s="12"/>
      <c r="U266" s="18">
        <f>IF(ISNUMBER($K266),$K266,IF(ISNUMBER($J266),$J266,""))</f>
        <v/>
      </c>
      <c r="V266" s="17">
        <f>IF($D266="","",IFERROR(INDEX('製品一覧'!$C$5:$C$54,MATCH($D266,'製品一覧'!$A$5:$A$54,0)),""))</f>
        <v/>
      </c>
    </row>
    <row r="267" spans="1:22">
      <c r="A267" s="11"/>
      <c r="B267" s="15"/>
      <c r="C267" s="12"/>
      <c r="D267" s="11"/>
      <c r="E267" s="16">
        <f>IF($D267="","",IFERROR(INDEX('製品一覧'!$B$5:$B$54,MATCH($D267,'製品一覧'!$A$5:$A$54,0)),"型番が未登録"))</f>
        <v/>
      </c>
      <c r="F267" s="11"/>
      <c r="G267" s="12"/>
      <c r="H267" s="12"/>
      <c r="I267" s="19"/>
      <c r="J267" s="18">
        <f>IF($F267="","",IFERROR(IF(INDEX('製品登録台帳'!$E$5:$E$1004,MATCH($F267,'製品登録台帳'!$D$5:$D$1004,0))=0,"台帳になし",INDEX('製品登録台帳'!$E$5:$E$1004,MATCH($F267,'製品登録台帳'!$D$5:$D$1004,0))),"台帳になし"))</f>
        <v/>
      </c>
      <c r="K267" s="15"/>
      <c r="L267" s="18">
        <f>IF(AND(ISNUMBER($U267),ISNUMBER($V267),$V267&gt;0),IF(DAY($U267)&gt;DAY(DATE(YEAR($U267),MONTH($U267)+$V267+1,0)),DATE(YEAR($U267),MONTH($U267)+$V267+1,0),DATE(YEAR($U267),MONTH($U267)+$V267,DAY($U267))-1),"")</f>
        <v/>
      </c>
      <c r="M267" s="6">
        <f>IF($A267&amp;$D267&amp;$F267="","",IF($L267="","確認が必要",IF(ISNUMBER($B267),IF($B267&lt;=$L267,"期間内の目安","期限切れの目安"),"受付日を入力")))</f>
        <v/>
      </c>
      <c r="N267" s="12"/>
      <c r="O267" s="19"/>
      <c r="P267" s="12"/>
      <c r="Q267" s="15"/>
      <c r="R267" s="15"/>
      <c r="S267" s="17">
        <f>IF(OR(NOT(ISNUMBER($B267)),$C267="完了"),"",TODAY()-$B267)</f>
        <v/>
      </c>
      <c r="T267" s="12"/>
      <c r="U267" s="18">
        <f>IF(ISNUMBER($K267),$K267,IF(ISNUMBER($J267),$J267,""))</f>
        <v/>
      </c>
      <c r="V267" s="17">
        <f>IF($D267="","",IFERROR(INDEX('製品一覧'!$C$5:$C$54,MATCH($D267,'製品一覧'!$A$5:$A$54,0)),""))</f>
        <v/>
      </c>
    </row>
    <row r="268" spans="1:22">
      <c r="A268" s="11"/>
      <c r="B268" s="15"/>
      <c r="C268" s="12"/>
      <c r="D268" s="11"/>
      <c r="E268" s="16">
        <f>IF($D268="","",IFERROR(INDEX('製品一覧'!$B$5:$B$54,MATCH($D268,'製品一覧'!$A$5:$A$54,0)),"型番が未登録"))</f>
        <v/>
      </c>
      <c r="F268" s="11"/>
      <c r="G268" s="12"/>
      <c r="H268" s="12"/>
      <c r="I268" s="19"/>
      <c r="J268" s="18">
        <f>IF($F268="","",IFERROR(IF(INDEX('製品登録台帳'!$E$5:$E$1004,MATCH($F268,'製品登録台帳'!$D$5:$D$1004,0))=0,"台帳になし",INDEX('製品登録台帳'!$E$5:$E$1004,MATCH($F268,'製品登録台帳'!$D$5:$D$1004,0))),"台帳になし"))</f>
        <v/>
      </c>
      <c r="K268" s="15"/>
      <c r="L268" s="18">
        <f>IF(AND(ISNUMBER($U268),ISNUMBER($V268),$V268&gt;0),IF(DAY($U268)&gt;DAY(DATE(YEAR($U268),MONTH($U268)+$V268+1,0)),DATE(YEAR($U268),MONTH($U268)+$V268+1,0),DATE(YEAR($U268),MONTH($U268)+$V268,DAY($U268))-1),"")</f>
        <v/>
      </c>
      <c r="M268" s="6">
        <f>IF($A268&amp;$D268&amp;$F268="","",IF($L268="","確認が必要",IF(ISNUMBER($B268),IF($B268&lt;=$L268,"期間内の目安","期限切れの目安"),"受付日を入力")))</f>
        <v/>
      </c>
      <c r="N268" s="12"/>
      <c r="O268" s="19"/>
      <c r="P268" s="12"/>
      <c r="Q268" s="15"/>
      <c r="R268" s="15"/>
      <c r="S268" s="17">
        <f>IF(OR(NOT(ISNUMBER($B268)),$C268="完了"),"",TODAY()-$B268)</f>
        <v/>
      </c>
      <c r="T268" s="12"/>
      <c r="U268" s="18">
        <f>IF(ISNUMBER($K268),$K268,IF(ISNUMBER($J268),$J268,""))</f>
        <v/>
      </c>
      <c r="V268" s="17">
        <f>IF($D268="","",IFERROR(INDEX('製品一覧'!$C$5:$C$54,MATCH($D268,'製品一覧'!$A$5:$A$54,0)),""))</f>
        <v/>
      </c>
    </row>
    <row r="269" spans="1:22">
      <c r="A269" s="11"/>
      <c r="B269" s="15"/>
      <c r="C269" s="12"/>
      <c r="D269" s="11"/>
      <c r="E269" s="16">
        <f>IF($D269="","",IFERROR(INDEX('製品一覧'!$B$5:$B$54,MATCH($D269,'製品一覧'!$A$5:$A$54,0)),"型番が未登録"))</f>
        <v/>
      </c>
      <c r="F269" s="11"/>
      <c r="G269" s="12"/>
      <c r="H269" s="12"/>
      <c r="I269" s="19"/>
      <c r="J269" s="18">
        <f>IF($F269="","",IFERROR(IF(INDEX('製品登録台帳'!$E$5:$E$1004,MATCH($F269,'製品登録台帳'!$D$5:$D$1004,0))=0,"台帳になし",INDEX('製品登録台帳'!$E$5:$E$1004,MATCH($F269,'製品登録台帳'!$D$5:$D$1004,0))),"台帳になし"))</f>
        <v/>
      </c>
      <c r="K269" s="15"/>
      <c r="L269" s="18">
        <f>IF(AND(ISNUMBER($U269),ISNUMBER($V269),$V269&gt;0),IF(DAY($U269)&gt;DAY(DATE(YEAR($U269),MONTH($U269)+$V269+1,0)),DATE(YEAR($U269),MONTH($U269)+$V269+1,0),DATE(YEAR($U269),MONTH($U269)+$V269,DAY($U269))-1),"")</f>
        <v/>
      </c>
      <c r="M269" s="6">
        <f>IF($A269&amp;$D269&amp;$F269="","",IF($L269="","確認が必要",IF(ISNUMBER($B269),IF($B269&lt;=$L269,"期間内の目安","期限切れの目安"),"受付日を入力")))</f>
        <v/>
      </c>
      <c r="N269" s="12"/>
      <c r="O269" s="19"/>
      <c r="P269" s="12"/>
      <c r="Q269" s="15"/>
      <c r="R269" s="15"/>
      <c r="S269" s="17">
        <f>IF(OR(NOT(ISNUMBER($B269)),$C269="完了"),"",TODAY()-$B269)</f>
        <v/>
      </c>
      <c r="T269" s="12"/>
      <c r="U269" s="18">
        <f>IF(ISNUMBER($K269),$K269,IF(ISNUMBER($J269),$J269,""))</f>
        <v/>
      </c>
      <c r="V269" s="17">
        <f>IF($D269="","",IFERROR(INDEX('製品一覧'!$C$5:$C$54,MATCH($D269,'製品一覧'!$A$5:$A$54,0)),""))</f>
        <v/>
      </c>
    </row>
    <row r="270" spans="1:22">
      <c r="A270" s="11"/>
      <c r="B270" s="15"/>
      <c r="C270" s="12"/>
      <c r="D270" s="11"/>
      <c r="E270" s="16">
        <f>IF($D270="","",IFERROR(INDEX('製品一覧'!$B$5:$B$54,MATCH($D270,'製品一覧'!$A$5:$A$54,0)),"型番が未登録"))</f>
        <v/>
      </c>
      <c r="F270" s="11"/>
      <c r="G270" s="12"/>
      <c r="H270" s="12"/>
      <c r="I270" s="19"/>
      <c r="J270" s="18">
        <f>IF($F270="","",IFERROR(IF(INDEX('製品登録台帳'!$E$5:$E$1004,MATCH($F270,'製品登録台帳'!$D$5:$D$1004,0))=0,"台帳になし",INDEX('製品登録台帳'!$E$5:$E$1004,MATCH($F270,'製品登録台帳'!$D$5:$D$1004,0))),"台帳になし"))</f>
        <v/>
      </c>
      <c r="K270" s="15"/>
      <c r="L270" s="18">
        <f>IF(AND(ISNUMBER($U270),ISNUMBER($V270),$V270&gt;0),IF(DAY($U270)&gt;DAY(DATE(YEAR($U270),MONTH($U270)+$V270+1,0)),DATE(YEAR($U270),MONTH($U270)+$V270+1,0),DATE(YEAR($U270),MONTH($U270)+$V270,DAY($U270))-1),"")</f>
        <v/>
      </c>
      <c r="M270" s="6">
        <f>IF($A270&amp;$D270&amp;$F270="","",IF($L270="","確認が必要",IF(ISNUMBER($B270),IF($B270&lt;=$L270,"期間内の目安","期限切れの目安"),"受付日を入力")))</f>
        <v/>
      </c>
      <c r="N270" s="12"/>
      <c r="O270" s="19"/>
      <c r="P270" s="12"/>
      <c r="Q270" s="15"/>
      <c r="R270" s="15"/>
      <c r="S270" s="17">
        <f>IF(OR(NOT(ISNUMBER($B270)),$C270="完了"),"",TODAY()-$B270)</f>
        <v/>
      </c>
      <c r="T270" s="12"/>
      <c r="U270" s="18">
        <f>IF(ISNUMBER($K270),$K270,IF(ISNUMBER($J270),$J270,""))</f>
        <v/>
      </c>
      <c r="V270" s="17">
        <f>IF($D270="","",IFERROR(INDEX('製品一覧'!$C$5:$C$54,MATCH($D270,'製品一覧'!$A$5:$A$54,0)),""))</f>
        <v/>
      </c>
    </row>
    <row r="271" spans="1:22">
      <c r="A271" s="11"/>
      <c r="B271" s="15"/>
      <c r="C271" s="12"/>
      <c r="D271" s="11"/>
      <c r="E271" s="16">
        <f>IF($D271="","",IFERROR(INDEX('製品一覧'!$B$5:$B$54,MATCH($D271,'製品一覧'!$A$5:$A$54,0)),"型番が未登録"))</f>
        <v/>
      </c>
      <c r="F271" s="11"/>
      <c r="G271" s="12"/>
      <c r="H271" s="12"/>
      <c r="I271" s="19"/>
      <c r="J271" s="18">
        <f>IF($F271="","",IFERROR(IF(INDEX('製品登録台帳'!$E$5:$E$1004,MATCH($F271,'製品登録台帳'!$D$5:$D$1004,0))=0,"台帳になし",INDEX('製品登録台帳'!$E$5:$E$1004,MATCH($F271,'製品登録台帳'!$D$5:$D$1004,0))),"台帳になし"))</f>
        <v/>
      </c>
      <c r="K271" s="15"/>
      <c r="L271" s="18">
        <f>IF(AND(ISNUMBER($U271),ISNUMBER($V271),$V271&gt;0),IF(DAY($U271)&gt;DAY(DATE(YEAR($U271),MONTH($U271)+$V271+1,0)),DATE(YEAR($U271),MONTH($U271)+$V271+1,0),DATE(YEAR($U271),MONTH($U271)+$V271,DAY($U271))-1),"")</f>
        <v/>
      </c>
      <c r="M271" s="6">
        <f>IF($A271&amp;$D271&amp;$F271="","",IF($L271="","確認が必要",IF(ISNUMBER($B271),IF($B271&lt;=$L271,"期間内の目安","期限切れの目安"),"受付日を入力")))</f>
        <v/>
      </c>
      <c r="N271" s="12"/>
      <c r="O271" s="19"/>
      <c r="P271" s="12"/>
      <c r="Q271" s="15"/>
      <c r="R271" s="15"/>
      <c r="S271" s="17">
        <f>IF(OR(NOT(ISNUMBER($B271)),$C271="完了"),"",TODAY()-$B271)</f>
        <v/>
      </c>
      <c r="T271" s="12"/>
      <c r="U271" s="18">
        <f>IF(ISNUMBER($K271),$K271,IF(ISNUMBER($J271),$J271,""))</f>
        <v/>
      </c>
      <c r="V271" s="17">
        <f>IF($D271="","",IFERROR(INDEX('製品一覧'!$C$5:$C$54,MATCH($D271,'製品一覧'!$A$5:$A$54,0)),""))</f>
        <v/>
      </c>
    </row>
    <row r="272" spans="1:22">
      <c r="A272" s="11"/>
      <c r="B272" s="15"/>
      <c r="C272" s="12"/>
      <c r="D272" s="11"/>
      <c r="E272" s="16">
        <f>IF($D272="","",IFERROR(INDEX('製品一覧'!$B$5:$B$54,MATCH($D272,'製品一覧'!$A$5:$A$54,0)),"型番が未登録"))</f>
        <v/>
      </c>
      <c r="F272" s="11"/>
      <c r="G272" s="12"/>
      <c r="H272" s="12"/>
      <c r="I272" s="19"/>
      <c r="J272" s="18">
        <f>IF($F272="","",IFERROR(IF(INDEX('製品登録台帳'!$E$5:$E$1004,MATCH($F272,'製品登録台帳'!$D$5:$D$1004,0))=0,"台帳になし",INDEX('製品登録台帳'!$E$5:$E$1004,MATCH($F272,'製品登録台帳'!$D$5:$D$1004,0))),"台帳になし"))</f>
        <v/>
      </c>
      <c r="K272" s="15"/>
      <c r="L272" s="18">
        <f>IF(AND(ISNUMBER($U272),ISNUMBER($V272),$V272&gt;0),IF(DAY($U272)&gt;DAY(DATE(YEAR($U272),MONTH($U272)+$V272+1,0)),DATE(YEAR($U272),MONTH($U272)+$V272+1,0),DATE(YEAR($U272),MONTH($U272)+$V272,DAY($U272))-1),"")</f>
        <v/>
      </c>
      <c r="M272" s="6">
        <f>IF($A272&amp;$D272&amp;$F272="","",IF($L272="","確認が必要",IF(ISNUMBER($B272),IF($B272&lt;=$L272,"期間内の目安","期限切れの目安"),"受付日を入力")))</f>
        <v/>
      </c>
      <c r="N272" s="12"/>
      <c r="O272" s="19"/>
      <c r="P272" s="12"/>
      <c r="Q272" s="15"/>
      <c r="R272" s="15"/>
      <c r="S272" s="17">
        <f>IF(OR(NOT(ISNUMBER($B272)),$C272="完了"),"",TODAY()-$B272)</f>
        <v/>
      </c>
      <c r="T272" s="12"/>
      <c r="U272" s="18">
        <f>IF(ISNUMBER($K272),$K272,IF(ISNUMBER($J272),$J272,""))</f>
        <v/>
      </c>
      <c r="V272" s="17">
        <f>IF($D272="","",IFERROR(INDEX('製品一覧'!$C$5:$C$54,MATCH($D272,'製品一覧'!$A$5:$A$54,0)),""))</f>
        <v/>
      </c>
    </row>
    <row r="273" spans="1:22">
      <c r="A273" s="11"/>
      <c r="B273" s="15"/>
      <c r="C273" s="12"/>
      <c r="D273" s="11"/>
      <c r="E273" s="16">
        <f>IF($D273="","",IFERROR(INDEX('製品一覧'!$B$5:$B$54,MATCH($D273,'製品一覧'!$A$5:$A$54,0)),"型番が未登録"))</f>
        <v/>
      </c>
      <c r="F273" s="11"/>
      <c r="G273" s="12"/>
      <c r="H273" s="12"/>
      <c r="I273" s="19"/>
      <c r="J273" s="18">
        <f>IF($F273="","",IFERROR(IF(INDEX('製品登録台帳'!$E$5:$E$1004,MATCH($F273,'製品登録台帳'!$D$5:$D$1004,0))=0,"台帳になし",INDEX('製品登録台帳'!$E$5:$E$1004,MATCH($F273,'製品登録台帳'!$D$5:$D$1004,0))),"台帳になし"))</f>
        <v/>
      </c>
      <c r="K273" s="15"/>
      <c r="L273" s="18">
        <f>IF(AND(ISNUMBER($U273),ISNUMBER($V273),$V273&gt;0),IF(DAY($U273)&gt;DAY(DATE(YEAR($U273),MONTH($U273)+$V273+1,0)),DATE(YEAR($U273),MONTH($U273)+$V273+1,0),DATE(YEAR($U273),MONTH($U273)+$V273,DAY($U273))-1),"")</f>
        <v/>
      </c>
      <c r="M273" s="6">
        <f>IF($A273&amp;$D273&amp;$F273="","",IF($L273="","確認が必要",IF(ISNUMBER($B273),IF($B273&lt;=$L273,"期間内の目安","期限切れの目安"),"受付日を入力")))</f>
        <v/>
      </c>
      <c r="N273" s="12"/>
      <c r="O273" s="19"/>
      <c r="P273" s="12"/>
      <c r="Q273" s="15"/>
      <c r="R273" s="15"/>
      <c r="S273" s="17">
        <f>IF(OR(NOT(ISNUMBER($B273)),$C273="完了"),"",TODAY()-$B273)</f>
        <v/>
      </c>
      <c r="T273" s="12"/>
      <c r="U273" s="18">
        <f>IF(ISNUMBER($K273),$K273,IF(ISNUMBER($J273),$J273,""))</f>
        <v/>
      </c>
      <c r="V273" s="17">
        <f>IF($D273="","",IFERROR(INDEX('製品一覧'!$C$5:$C$54,MATCH($D273,'製品一覧'!$A$5:$A$54,0)),""))</f>
        <v/>
      </c>
    </row>
    <row r="274" spans="1:22">
      <c r="A274" s="11"/>
      <c r="B274" s="15"/>
      <c r="C274" s="12"/>
      <c r="D274" s="11"/>
      <c r="E274" s="16">
        <f>IF($D274="","",IFERROR(INDEX('製品一覧'!$B$5:$B$54,MATCH($D274,'製品一覧'!$A$5:$A$54,0)),"型番が未登録"))</f>
        <v/>
      </c>
      <c r="F274" s="11"/>
      <c r="G274" s="12"/>
      <c r="H274" s="12"/>
      <c r="I274" s="19"/>
      <c r="J274" s="18">
        <f>IF($F274="","",IFERROR(IF(INDEX('製品登録台帳'!$E$5:$E$1004,MATCH($F274,'製品登録台帳'!$D$5:$D$1004,0))=0,"台帳になし",INDEX('製品登録台帳'!$E$5:$E$1004,MATCH($F274,'製品登録台帳'!$D$5:$D$1004,0))),"台帳になし"))</f>
        <v/>
      </c>
      <c r="K274" s="15"/>
      <c r="L274" s="18">
        <f>IF(AND(ISNUMBER($U274),ISNUMBER($V274),$V274&gt;0),IF(DAY($U274)&gt;DAY(DATE(YEAR($U274),MONTH($U274)+$V274+1,0)),DATE(YEAR($U274),MONTH($U274)+$V274+1,0),DATE(YEAR($U274),MONTH($U274)+$V274,DAY($U274))-1),"")</f>
        <v/>
      </c>
      <c r="M274" s="6">
        <f>IF($A274&amp;$D274&amp;$F274="","",IF($L274="","確認が必要",IF(ISNUMBER($B274),IF($B274&lt;=$L274,"期間内の目安","期限切れの目安"),"受付日を入力")))</f>
        <v/>
      </c>
      <c r="N274" s="12"/>
      <c r="O274" s="19"/>
      <c r="P274" s="12"/>
      <c r="Q274" s="15"/>
      <c r="R274" s="15"/>
      <c r="S274" s="17">
        <f>IF(OR(NOT(ISNUMBER($B274)),$C274="完了"),"",TODAY()-$B274)</f>
        <v/>
      </c>
      <c r="T274" s="12"/>
      <c r="U274" s="18">
        <f>IF(ISNUMBER($K274),$K274,IF(ISNUMBER($J274),$J274,""))</f>
        <v/>
      </c>
      <c r="V274" s="17">
        <f>IF($D274="","",IFERROR(INDEX('製品一覧'!$C$5:$C$54,MATCH($D274,'製品一覧'!$A$5:$A$54,0)),""))</f>
        <v/>
      </c>
    </row>
    <row r="275" spans="1:22">
      <c r="A275" s="11"/>
      <c r="B275" s="15"/>
      <c r="C275" s="12"/>
      <c r="D275" s="11"/>
      <c r="E275" s="16">
        <f>IF($D275="","",IFERROR(INDEX('製品一覧'!$B$5:$B$54,MATCH($D275,'製品一覧'!$A$5:$A$54,0)),"型番が未登録"))</f>
        <v/>
      </c>
      <c r="F275" s="11"/>
      <c r="G275" s="12"/>
      <c r="H275" s="12"/>
      <c r="I275" s="19"/>
      <c r="J275" s="18">
        <f>IF($F275="","",IFERROR(IF(INDEX('製品登録台帳'!$E$5:$E$1004,MATCH($F275,'製品登録台帳'!$D$5:$D$1004,0))=0,"台帳になし",INDEX('製品登録台帳'!$E$5:$E$1004,MATCH($F275,'製品登録台帳'!$D$5:$D$1004,0))),"台帳になし"))</f>
        <v/>
      </c>
      <c r="K275" s="15"/>
      <c r="L275" s="18">
        <f>IF(AND(ISNUMBER($U275),ISNUMBER($V275),$V275&gt;0),IF(DAY($U275)&gt;DAY(DATE(YEAR($U275),MONTH($U275)+$V275+1,0)),DATE(YEAR($U275),MONTH($U275)+$V275+1,0),DATE(YEAR($U275),MONTH($U275)+$V275,DAY($U275))-1),"")</f>
        <v/>
      </c>
      <c r="M275" s="6">
        <f>IF($A275&amp;$D275&amp;$F275="","",IF($L275="","確認が必要",IF(ISNUMBER($B275),IF($B275&lt;=$L275,"期間内の目安","期限切れの目安"),"受付日を入力")))</f>
        <v/>
      </c>
      <c r="N275" s="12"/>
      <c r="O275" s="19"/>
      <c r="P275" s="12"/>
      <c r="Q275" s="15"/>
      <c r="R275" s="15"/>
      <c r="S275" s="17">
        <f>IF(OR(NOT(ISNUMBER($B275)),$C275="完了"),"",TODAY()-$B275)</f>
        <v/>
      </c>
      <c r="T275" s="12"/>
      <c r="U275" s="18">
        <f>IF(ISNUMBER($K275),$K275,IF(ISNUMBER($J275),$J275,""))</f>
        <v/>
      </c>
      <c r="V275" s="17">
        <f>IF($D275="","",IFERROR(INDEX('製品一覧'!$C$5:$C$54,MATCH($D275,'製品一覧'!$A$5:$A$54,0)),""))</f>
        <v/>
      </c>
    </row>
    <row r="276" spans="1:22">
      <c r="A276" s="11"/>
      <c r="B276" s="15"/>
      <c r="C276" s="12"/>
      <c r="D276" s="11"/>
      <c r="E276" s="16">
        <f>IF($D276="","",IFERROR(INDEX('製品一覧'!$B$5:$B$54,MATCH($D276,'製品一覧'!$A$5:$A$54,0)),"型番が未登録"))</f>
        <v/>
      </c>
      <c r="F276" s="11"/>
      <c r="G276" s="12"/>
      <c r="H276" s="12"/>
      <c r="I276" s="19"/>
      <c r="J276" s="18">
        <f>IF($F276="","",IFERROR(IF(INDEX('製品登録台帳'!$E$5:$E$1004,MATCH($F276,'製品登録台帳'!$D$5:$D$1004,0))=0,"台帳になし",INDEX('製品登録台帳'!$E$5:$E$1004,MATCH($F276,'製品登録台帳'!$D$5:$D$1004,0))),"台帳になし"))</f>
        <v/>
      </c>
      <c r="K276" s="15"/>
      <c r="L276" s="18">
        <f>IF(AND(ISNUMBER($U276),ISNUMBER($V276),$V276&gt;0),IF(DAY($U276)&gt;DAY(DATE(YEAR($U276),MONTH($U276)+$V276+1,0)),DATE(YEAR($U276),MONTH($U276)+$V276+1,0),DATE(YEAR($U276),MONTH($U276)+$V276,DAY($U276))-1),"")</f>
        <v/>
      </c>
      <c r="M276" s="6">
        <f>IF($A276&amp;$D276&amp;$F276="","",IF($L276="","確認が必要",IF(ISNUMBER($B276),IF($B276&lt;=$L276,"期間内の目安","期限切れの目安"),"受付日を入力")))</f>
        <v/>
      </c>
      <c r="N276" s="12"/>
      <c r="O276" s="19"/>
      <c r="P276" s="12"/>
      <c r="Q276" s="15"/>
      <c r="R276" s="15"/>
      <c r="S276" s="17">
        <f>IF(OR(NOT(ISNUMBER($B276)),$C276="完了"),"",TODAY()-$B276)</f>
        <v/>
      </c>
      <c r="T276" s="12"/>
      <c r="U276" s="18">
        <f>IF(ISNUMBER($K276),$K276,IF(ISNUMBER($J276),$J276,""))</f>
        <v/>
      </c>
      <c r="V276" s="17">
        <f>IF($D276="","",IFERROR(INDEX('製品一覧'!$C$5:$C$54,MATCH($D276,'製品一覧'!$A$5:$A$54,0)),""))</f>
        <v/>
      </c>
    </row>
    <row r="277" spans="1:22">
      <c r="A277" s="11"/>
      <c r="B277" s="15"/>
      <c r="C277" s="12"/>
      <c r="D277" s="11"/>
      <c r="E277" s="16">
        <f>IF($D277="","",IFERROR(INDEX('製品一覧'!$B$5:$B$54,MATCH($D277,'製品一覧'!$A$5:$A$54,0)),"型番が未登録"))</f>
        <v/>
      </c>
      <c r="F277" s="11"/>
      <c r="G277" s="12"/>
      <c r="H277" s="12"/>
      <c r="I277" s="19"/>
      <c r="J277" s="18">
        <f>IF($F277="","",IFERROR(IF(INDEX('製品登録台帳'!$E$5:$E$1004,MATCH($F277,'製品登録台帳'!$D$5:$D$1004,0))=0,"台帳になし",INDEX('製品登録台帳'!$E$5:$E$1004,MATCH($F277,'製品登録台帳'!$D$5:$D$1004,0))),"台帳になし"))</f>
        <v/>
      </c>
      <c r="K277" s="15"/>
      <c r="L277" s="18">
        <f>IF(AND(ISNUMBER($U277),ISNUMBER($V277),$V277&gt;0),IF(DAY($U277)&gt;DAY(DATE(YEAR($U277),MONTH($U277)+$V277+1,0)),DATE(YEAR($U277),MONTH($U277)+$V277+1,0),DATE(YEAR($U277),MONTH($U277)+$V277,DAY($U277))-1),"")</f>
        <v/>
      </c>
      <c r="M277" s="6">
        <f>IF($A277&amp;$D277&amp;$F277="","",IF($L277="","確認が必要",IF(ISNUMBER($B277),IF($B277&lt;=$L277,"期間内の目安","期限切れの目安"),"受付日を入力")))</f>
        <v/>
      </c>
      <c r="N277" s="12"/>
      <c r="O277" s="19"/>
      <c r="P277" s="12"/>
      <c r="Q277" s="15"/>
      <c r="R277" s="15"/>
      <c r="S277" s="17">
        <f>IF(OR(NOT(ISNUMBER($B277)),$C277="完了"),"",TODAY()-$B277)</f>
        <v/>
      </c>
      <c r="T277" s="12"/>
      <c r="U277" s="18">
        <f>IF(ISNUMBER($K277),$K277,IF(ISNUMBER($J277),$J277,""))</f>
        <v/>
      </c>
      <c r="V277" s="17">
        <f>IF($D277="","",IFERROR(INDEX('製品一覧'!$C$5:$C$54,MATCH($D277,'製品一覧'!$A$5:$A$54,0)),""))</f>
        <v/>
      </c>
    </row>
    <row r="278" spans="1:22">
      <c r="A278" s="11"/>
      <c r="B278" s="15"/>
      <c r="C278" s="12"/>
      <c r="D278" s="11"/>
      <c r="E278" s="16">
        <f>IF($D278="","",IFERROR(INDEX('製品一覧'!$B$5:$B$54,MATCH($D278,'製品一覧'!$A$5:$A$54,0)),"型番が未登録"))</f>
        <v/>
      </c>
      <c r="F278" s="11"/>
      <c r="G278" s="12"/>
      <c r="H278" s="12"/>
      <c r="I278" s="19"/>
      <c r="J278" s="18">
        <f>IF($F278="","",IFERROR(IF(INDEX('製品登録台帳'!$E$5:$E$1004,MATCH($F278,'製品登録台帳'!$D$5:$D$1004,0))=0,"台帳になし",INDEX('製品登録台帳'!$E$5:$E$1004,MATCH($F278,'製品登録台帳'!$D$5:$D$1004,0))),"台帳になし"))</f>
        <v/>
      </c>
      <c r="K278" s="15"/>
      <c r="L278" s="18">
        <f>IF(AND(ISNUMBER($U278),ISNUMBER($V278),$V278&gt;0),IF(DAY($U278)&gt;DAY(DATE(YEAR($U278),MONTH($U278)+$V278+1,0)),DATE(YEAR($U278),MONTH($U278)+$V278+1,0),DATE(YEAR($U278),MONTH($U278)+$V278,DAY($U278))-1),"")</f>
        <v/>
      </c>
      <c r="M278" s="6">
        <f>IF($A278&amp;$D278&amp;$F278="","",IF($L278="","確認が必要",IF(ISNUMBER($B278),IF($B278&lt;=$L278,"期間内の目安","期限切れの目安"),"受付日を入力")))</f>
        <v/>
      </c>
      <c r="N278" s="12"/>
      <c r="O278" s="19"/>
      <c r="P278" s="12"/>
      <c r="Q278" s="15"/>
      <c r="R278" s="15"/>
      <c r="S278" s="17">
        <f>IF(OR(NOT(ISNUMBER($B278)),$C278="完了"),"",TODAY()-$B278)</f>
        <v/>
      </c>
      <c r="T278" s="12"/>
      <c r="U278" s="18">
        <f>IF(ISNUMBER($K278),$K278,IF(ISNUMBER($J278),$J278,""))</f>
        <v/>
      </c>
      <c r="V278" s="17">
        <f>IF($D278="","",IFERROR(INDEX('製品一覧'!$C$5:$C$54,MATCH($D278,'製品一覧'!$A$5:$A$54,0)),""))</f>
        <v/>
      </c>
    </row>
    <row r="279" spans="1:22">
      <c r="A279" s="11"/>
      <c r="B279" s="15"/>
      <c r="C279" s="12"/>
      <c r="D279" s="11"/>
      <c r="E279" s="16">
        <f>IF($D279="","",IFERROR(INDEX('製品一覧'!$B$5:$B$54,MATCH($D279,'製品一覧'!$A$5:$A$54,0)),"型番が未登録"))</f>
        <v/>
      </c>
      <c r="F279" s="11"/>
      <c r="G279" s="12"/>
      <c r="H279" s="12"/>
      <c r="I279" s="19"/>
      <c r="J279" s="18">
        <f>IF($F279="","",IFERROR(IF(INDEX('製品登録台帳'!$E$5:$E$1004,MATCH($F279,'製品登録台帳'!$D$5:$D$1004,0))=0,"台帳になし",INDEX('製品登録台帳'!$E$5:$E$1004,MATCH($F279,'製品登録台帳'!$D$5:$D$1004,0))),"台帳になし"))</f>
        <v/>
      </c>
      <c r="K279" s="15"/>
      <c r="L279" s="18">
        <f>IF(AND(ISNUMBER($U279),ISNUMBER($V279),$V279&gt;0),IF(DAY($U279)&gt;DAY(DATE(YEAR($U279),MONTH($U279)+$V279+1,0)),DATE(YEAR($U279),MONTH($U279)+$V279+1,0),DATE(YEAR($U279),MONTH($U279)+$V279,DAY($U279))-1),"")</f>
        <v/>
      </c>
      <c r="M279" s="6">
        <f>IF($A279&amp;$D279&amp;$F279="","",IF($L279="","確認が必要",IF(ISNUMBER($B279),IF($B279&lt;=$L279,"期間内の目安","期限切れの目安"),"受付日を入力")))</f>
        <v/>
      </c>
      <c r="N279" s="12"/>
      <c r="O279" s="19"/>
      <c r="P279" s="12"/>
      <c r="Q279" s="15"/>
      <c r="R279" s="15"/>
      <c r="S279" s="17">
        <f>IF(OR(NOT(ISNUMBER($B279)),$C279="完了"),"",TODAY()-$B279)</f>
        <v/>
      </c>
      <c r="T279" s="12"/>
      <c r="U279" s="18">
        <f>IF(ISNUMBER($K279),$K279,IF(ISNUMBER($J279),$J279,""))</f>
        <v/>
      </c>
      <c r="V279" s="17">
        <f>IF($D279="","",IFERROR(INDEX('製品一覧'!$C$5:$C$54,MATCH($D279,'製品一覧'!$A$5:$A$54,0)),""))</f>
        <v/>
      </c>
    </row>
    <row r="280" spans="1:22">
      <c r="A280" s="11"/>
      <c r="B280" s="15"/>
      <c r="C280" s="12"/>
      <c r="D280" s="11"/>
      <c r="E280" s="16">
        <f>IF($D280="","",IFERROR(INDEX('製品一覧'!$B$5:$B$54,MATCH($D280,'製品一覧'!$A$5:$A$54,0)),"型番が未登録"))</f>
        <v/>
      </c>
      <c r="F280" s="11"/>
      <c r="G280" s="12"/>
      <c r="H280" s="12"/>
      <c r="I280" s="19"/>
      <c r="J280" s="18">
        <f>IF($F280="","",IFERROR(IF(INDEX('製品登録台帳'!$E$5:$E$1004,MATCH($F280,'製品登録台帳'!$D$5:$D$1004,0))=0,"台帳になし",INDEX('製品登録台帳'!$E$5:$E$1004,MATCH($F280,'製品登録台帳'!$D$5:$D$1004,0))),"台帳になし"))</f>
        <v/>
      </c>
      <c r="K280" s="15"/>
      <c r="L280" s="18">
        <f>IF(AND(ISNUMBER($U280),ISNUMBER($V280),$V280&gt;0),IF(DAY($U280)&gt;DAY(DATE(YEAR($U280),MONTH($U280)+$V280+1,0)),DATE(YEAR($U280),MONTH($U280)+$V280+1,0),DATE(YEAR($U280),MONTH($U280)+$V280,DAY($U280))-1),"")</f>
        <v/>
      </c>
      <c r="M280" s="6">
        <f>IF($A280&amp;$D280&amp;$F280="","",IF($L280="","確認が必要",IF(ISNUMBER($B280),IF($B280&lt;=$L280,"期間内の目安","期限切れの目安"),"受付日を入力")))</f>
        <v/>
      </c>
      <c r="N280" s="12"/>
      <c r="O280" s="19"/>
      <c r="P280" s="12"/>
      <c r="Q280" s="15"/>
      <c r="R280" s="15"/>
      <c r="S280" s="17">
        <f>IF(OR(NOT(ISNUMBER($B280)),$C280="完了"),"",TODAY()-$B280)</f>
        <v/>
      </c>
      <c r="T280" s="12"/>
      <c r="U280" s="18">
        <f>IF(ISNUMBER($K280),$K280,IF(ISNUMBER($J280),$J280,""))</f>
        <v/>
      </c>
      <c r="V280" s="17">
        <f>IF($D280="","",IFERROR(INDEX('製品一覧'!$C$5:$C$54,MATCH($D280,'製品一覧'!$A$5:$A$54,0)),""))</f>
        <v/>
      </c>
    </row>
    <row r="281" spans="1:22">
      <c r="A281" s="11"/>
      <c r="B281" s="15"/>
      <c r="C281" s="12"/>
      <c r="D281" s="11"/>
      <c r="E281" s="16">
        <f>IF($D281="","",IFERROR(INDEX('製品一覧'!$B$5:$B$54,MATCH($D281,'製品一覧'!$A$5:$A$54,0)),"型番が未登録"))</f>
        <v/>
      </c>
      <c r="F281" s="11"/>
      <c r="G281" s="12"/>
      <c r="H281" s="12"/>
      <c r="I281" s="19"/>
      <c r="J281" s="18">
        <f>IF($F281="","",IFERROR(IF(INDEX('製品登録台帳'!$E$5:$E$1004,MATCH($F281,'製品登録台帳'!$D$5:$D$1004,0))=0,"台帳になし",INDEX('製品登録台帳'!$E$5:$E$1004,MATCH($F281,'製品登録台帳'!$D$5:$D$1004,0))),"台帳になし"))</f>
        <v/>
      </c>
      <c r="K281" s="15"/>
      <c r="L281" s="18">
        <f>IF(AND(ISNUMBER($U281),ISNUMBER($V281),$V281&gt;0),IF(DAY($U281)&gt;DAY(DATE(YEAR($U281),MONTH($U281)+$V281+1,0)),DATE(YEAR($U281),MONTH($U281)+$V281+1,0),DATE(YEAR($U281),MONTH($U281)+$V281,DAY($U281))-1),"")</f>
        <v/>
      </c>
      <c r="M281" s="6">
        <f>IF($A281&amp;$D281&amp;$F281="","",IF($L281="","確認が必要",IF(ISNUMBER($B281),IF($B281&lt;=$L281,"期間内の目安","期限切れの目安"),"受付日を入力")))</f>
        <v/>
      </c>
      <c r="N281" s="12"/>
      <c r="O281" s="19"/>
      <c r="P281" s="12"/>
      <c r="Q281" s="15"/>
      <c r="R281" s="15"/>
      <c r="S281" s="17">
        <f>IF(OR(NOT(ISNUMBER($B281)),$C281="完了"),"",TODAY()-$B281)</f>
        <v/>
      </c>
      <c r="T281" s="12"/>
      <c r="U281" s="18">
        <f>IF(ISNUMBER($K281),$K281,IF(ISNUMBER($J281),$J281,""))</f>
        <v/>
      </c>
      <c r="V281" s="17">
        <f>IF($D281="","",IFERROR(INDEX('製品一覧'!$C$5:$C$54,MATCH($D281,'製品一覧'!$A$5:$A$54,0)),""))</f>
        <v/>
      </c>
    </row>
    <row r="282" spans="1:22">
      <c r="A282" s="11"/>
      <c r="B282" s="15"/>
      <c r="C282" s="12"/>
      <c r="D282" s="11"/>
      <c r="E282" s="16">
        <f>IF($D282="","",IFERROR(INDEX('製品一覧'!$B$5:$B$54,MATCH($D282,'製品一覧'!$A$5:$A$54,0)),"型番が未登録"))</f>
        <v/>
      </c>
      <c r="F282" s="11"/>
      <c r="G282" s="12"/>
      <c r="H282" s="12"/>
      <c r="I282" s="19"/>
      <c r="J282" s="18">
        <f>IF($F282="","",IFERROR(IF(INDEX('製品登録台帳'!$E$5:$E$1004,MATCH($F282,'製品登録台帳'!$D$5:$D$1004,0))=0,"台帳になし",INDEX('製品登録台帳'!$E$5:$E$1004,MATCH($F282,'製品登録台帳'!$D$5:$D$1004,0))),"台帳になし"))</f>
        <v/>
      </c>
      <c r="K282" s="15"/>
      <c r="L282" s="18">
        <f>IF(AND(ISNUMBER($U282),ISNUMBER($V282),$V282&gt;0),IF(DAY($U282)&gt;DAY(DATE(YEAR($U282),MONTH($U282)+$V282+1,0)),DATE(YEAR($U282),MONTH($U282)+$V282+1,0),DATE(YEAR($U282),MONTH($U282)+$V282,DAY($U282))-1),"")</f>
        <v/>
      </c>
      <c r="M282" s="6">
        <f>IF($A282&amp;$D282&amp;$F282="","",IF($L282="","確認が必要",IF(ISNUMBER($B282),IF($B282&lt;=$L282,"期間内の目安","期限切れの目安"),"受付日を入力")))</f>
        <v/>
      </c>
      <c r="N282" s="12"/>
      <c r="O282" s="19"/>
      <c r="P282" s="12"/>
      <c r="Q282" s="15"/>
      <c r="R282" s="15"/>
      <c r="S282" s="17">
        <f>IF(OR(NOT(ISNUMBER($B282)),$C282="完了"),"",TODAY()-$B282)</f>
        <v/>
      </c>
      <c r="T282" s="12"/>
      <c r="U282" s="18">
        <f>IF(ISNUMBER($K282),$K282,IF(ISNUMBER($J282),$J282,""))</f>
        <v/>
      </c>
      <c r="V282" s="17">
        <f>IF($D282="","",IFERROR(INDEX('製品一覧'!$C$5:$C$54,MATCH($D282,'製品一覧'!$A$5:$A$54,0)),""))</f>
        <v/>
      </c>
    </row>
    <row r="283" spans="1:22">
      <c r="A283" s="11"/>
      <c r="B283" s="15"/>
      <c r="C283" s="12"/>
      <c r="D283" s="11"/>
      <c r="E283" s="16">
        <f>IF($D283="","",IFERROR(INDEX('製品一覧'!$B$5:$B$54,MATCH($D283,'製品一覧'!$A$5:$A$54,0)),"型番が未登録"))</f>
        <v/>
      </c>
      <c r="F283" s="11"/>
      <c r="G283" s="12"/>
      <c r="H283" s="12"/>
      <c r="I283" s="19"/>
      <c r="J283" s="18">
        <f>IF($F283="","",IFERROR(IF(INDEX('製品登録台帳'!$E$5:$E$1004,MATCH($F283,'製品登録台帳'!$D$5:$D$1004,0))=0,"台帳になし",INDEX('製品登録台帳'!$E$5:$E$1004,MATCH($F283,'製品登録台帳'!$D$5:$D$1004,0))),"台帳になし"))</f>
        <v/>
      </c>
      <c r="K283" s="15"/>
      <c r="L283" s="18">
        <f>IF(AND(ISNUMBER($U283),ISNUMBER($V283),$V283&gt;0),IF(DAY($U283)&gt;DAY(DATE(YEAR($U283),MONTH($U283)+$V283+1,0)),DATE(YEAR($U283),MONTH($U283)+$V283+1,0),DATE(YEAR($U283),MONTH($U283)+$V283,DAY($U283))-1),"")</f>
        <v/>
      </c>
      <c r="M283" s="6">
        <f>IF($A283&amp;$D283&amp;$F283="","",IF($L283="","確認が必要",IF(ISNUMBER($B283),IF($B283&lt;=$L283,"期間内の目安","期限切れの目安"),"受付日を入力")))</f>
        <v/>
      </c>
      <c r="N283" s="12"/>
      <c r="O283" s="19"/>
      <c r="P283" s="12"/>
      <c r="Q283" s="15"/>
      <c r="R283" s="15"/>
      <c r="S283" s="17">
        <f>IF(OR(NOT(ISNUMBER($B283)),$C283="完了"),"",TODAY()-$B283)</f>
        <v/>
      </c>
      <c r="T283" s="12"/>
      <c r="U283" s="18">
        <f>IF(ISNUMBER($K283),$K283,IF(ISNUMBER($J283),$J283,""))</f>
        <v/>
      </c>
      <c r="V283" s="17">
        <f>IF($D283="","",IFERROR(INDEX('製品一覧'!$C$5:$C$54,MATCH($D283,'製品一覧'!$A$5:$A$54,0)),""))</f>
        <v/>
      </c>
    </row>
    <row r="284" spans="1:22">
      <c r="A284" s="11"/>
      <c r="B284" s="15"/>
      <c r="C284" s="12"/>
      <c r="D284" s="11"/>
      <c r="E284" s="16">
        <f>IF($D284="","",IFERROR(INDEX('製品一覧'!$B$5:$B$54,MATCH($D284,'製品一覧'!$A$5:$A$54,0)),"型番が未登録"))</f>
        <v/>
      </c>
      <c r="F284" s="11"/>
      <c r="G284" s="12"/>
      <c r="H284" s="12"/>
      <c r="I284" s="19"/>
      <c r="J284" s="18">
        <f>IF($F284="","",IFERROR(IF(INDEX('製品登録台帳'!$E$5:$E$1004,MATCH($F284,'製品登録台帳'!$D$5:$D$1004,0))=0,"台帳になし",INDEX('製品登録台帳'!$E$5:$E$1004,MATCH($F284,'製品登録台帳'!$D$5:$D$1004,0))),"台帳になし"))</f>
        <v/>
      </c>
      <c r="K284" s="15"/>
      <c r="L284" s="18">
        <f>IF(AND(ISNUMBER($U284),ISNUMBER($V284),$V284&gt;0),IF(DAY($U284)&gt;DAY(DATE(YEAR($U284),MONTH($U284)+$V284+1,0)),DATE(YEAR($U284),MONTH($U284)+$V284+1,0),DATE(YEAR($U284),MONTH($U284)+$V284,DAY($U284))-1),"")</f>
        <v/>
      </c>
      <c r="M284" s="6">
        <f>IF($A284&amp;$D284&amp;$F284="","",IF($L284="","確認が必要",IF(ISNUMBER($B284),IF($B284&lt;=$L284,"期間内の目安","期限切れの目安"),"受付日を入力")))</f>
        <v/>
      </c>
      <c r="N284" s="12"/>
      <c r="O284" s="19"/>
      <c r="P284" s="12"/>
      <c r="Q284" s="15"/>
      <c r="R284" s="15"/>
      <c r="S284" s="17">
        <f>IF(OR(NOT(ISNUMBER($B284)),$C284="完了"),"",TODAY()-$B284)</f>
        <v/>
      </c>
      <c r="T284" s="12"/>
      <c r="U284" s="18">
        <f>IF(ISNUMBER($K284),$K284,IF(ISNUMBER($J284),$J284,""))</f>
        <v/>
      </c>
      <c r="V284" s="17">
        <f>IF($D284="","",IFERROR(INDEX('製品一覧'!$C$5:$C$54,MATCH($D284,'製品一覧'!$A$5:$A$54,0)),""))</f>
        <v/>
      </c>
    </row>
    <row r="285" spans="1:22">
      <c r="A285" s="11"/>
      <c r="B285" s="15"/>
      <c r="C285" s="12"/>
      <c r="D285" s="11"/>
      <c r="E285" s="16">
        <f>IF($D285="","",IFERROR(INDEX('製品一覧'!$B$5:$B$54,MATCH($D285,'製品一覧'!$A$5:$A$54,0)),"型番が未登録"))</f>
        <v/>
      </c>
      <c r="F285" s="11"/>
      <c r="G285" s="12"/>
      <c r="H285" s="12"/>
      <c r="I285" s="19"/>
      <c r="J285" s="18">
        <f>IF($F285="","",IFERROR(IF(INDEX('製品登録台帳'!$E$5:$E$1004,MATCH($F285,'製品登録台帳'!$D$5:$D$1004,0))=0,"台帳になし",INDEX('製品登録台帳'!$E$5:$E$1004,MATCH($F285,'製品登録台帳'!$D$5:$D$1004,0))),"台帳になし"))</f>
        <v/>
      </c>
      <c r="K285" s="15"/>
      <c r="L285" s="18">
        <f>IF(AND(ISNUMBER($U285),ISNUMBER($V285),$V285&gt;0),IF(DAY($U285)&gt;DAY(DATE(YEAR($U285),MONTH($U285)+$V285+1,0)),DATE(YEAR($U285),MONTH($U285)+$V285+1,0),DATE(YEAR($U285),MONTH($U285)+$V285,DAY($U285))-1),"")</f>
        <v/>
      </c>
      <c r="M285" s="6">
        <f>IF($A285&amp;$D285&amp;$F285="","",IF($L285="","確認が必要",IF(ISNUMBER($B285),IF($B285&lt;=$L285,"期間内の目安","期限切れの目安"),"受付日を入力")))</f>
        <v/>
      </c>
      <c r="N285" s="12"/>
      <c r="O285" s="19"/>
      <c r="P285" s="12"/>
      <c r="Q285" s="15"/>
      <c r="R285" s="15"/>
      <c r="S285" s="17">
        <f>IF(OR(NOT(ISNUMBER($B285)),$C285="完了"),"",TODAY()-$B285)</f>
        <v/>
      </c>
      <c r="T285" s="12"/>
      <c r="U285" s="18">
        <f>IF(ISNUMBER($K285),$K285,IF(ISNUMBER($J285),$J285,""))</f>
        <v/>
      </c>
      <c r="V285" s="17">
        <f>IF($D285="","",IFERROR(INDEX('製品一覧'!$C$5:$C$54,MATCH($D285,'製品一覧'!$A$5:$A$54,0)),""))</f>
        <v/>
      </c>
    </row>
    <row r="286" spans="1:22">
      <c r="A286" s="11"/>
      <c r="B286" s="15"/>
      <c r="C286" s="12"/>
      <c r="D286" s="11"/>
      <c r="E286" s="16">
        <f>IF($D286="","",IFERROR(INDEX('製品一覧'!$B$5:$B$54,MATCH($D286,'製品一覧'!$A$5:$A$54,0)),"型番が未登録"))</f>
        <v/>
      </c>
      <c r="F286" s="11"/>
      <c r="G286" s="12"/>
      <c r="H286" s="12"/>
      <c r="I286" s="19"/>
      <c r="J286" s="18">
        <f>IF($F286="","",IFERROR(IF(INDEX('製品登録台帳'!$E$5:$E$1004,MATCH($F286,'製品登録台帳'!$D$5:$D$1004,0))=0,"台帳になし",INDEX('製品登録台帳'!$E$5:$E$1004,MATCH($F286,'製品登録台帳'!$D$5:$D$1004,0))),"台帳になし"))</f>
        <v/>
      </c>
      <c r="K286" s="15"/>
      <c r="L286" s="18">
        <f>IF(AND(ISNUMBER($U286),ISNUMBER($V286),$V286&gt;0),IF(DAY($U286)&gt;DAY(DATE(YEAR($U286),MONTH($U286)+$V286+1,0)),DATE(YEAR($U286),MONTH($U286)+$V286+1,0),DATE(YEAR($U286),MONTH($U286)+$V286,DAY($U286))-1),"")</f>
        <v/>
      </c>
      <c r="M286" s="6">
        <f>IF($A286&amp;$D286&amp;$F286="","",IF($L286="","確認が必要",IF(ISNUMBER($B286),IF($B286&lt;=$L286,"期間内の目安","期限切れの目安"),"受付日を入力")))</f>
        <v/>
      </c>
      <c r="N286" s="12"/>
      <c r="O286" s="19"/>
      <c r="P286" s="12"/>
      <c r="Q286" s="15"/>
      <c r="R286" s="15"/>
      <c r="S286" s="17">
        <f>IF(OR(NOT(ISNUMBER($B286)),$C286="完了"),"",TODAY()-$B286)</f>
        <v/>
      </c>
      <c r="T286" s="12"/>
      <c r="U286" s="18">
        <f>IF(ISNUMBER($K286),$K286,IF(ISNUMBER($J286),$J286,""))</f>
        <v/>
      </c>
      <c r="V286" s="17">
        <f>IF($D286="","",IFERROR(INDEX('製品一覧'!$C$5:$C$54,MATCH($D286,'製品一覧'!$A$5:$A$54,0)),""))</f>
        <v/>
      </c>
    </row>
    <row r="287" spans="1:22">
      <c r="A287" s="11"/>
      <c r="B287" s="15"/>
      <c r="C287" s="12"/>
      <c r="D287" s="11"/>
      <c r="E287" s="16">
        <f>IF($D287="","",IFERROR(INDEX('製品一覧'!$B$5:$B$54,MATCH($D287,'製品一覧'!$A$5:$A$54,0)),"型番が未登録"))</f>
        <v/>
      </c>
      <c r="F287" s="11"/>
      <c r="G287" s="12"/>
      <c r="H287" s="12"/>
      <c r="I287" s="19"/>
      <c r="J287" s="18">
        <f>IF($F287="","",IFERROR(IF(INDEX('製品登録台帳'!$E$5:$E$1004,MATCH($F287,'製品登録台帳'!$D$5:$D$1004,0))=0,"台帳になし",INDEX('製品登録台帳'!$E$5:$E$1004,MATCH($F287,'製品登録台帳'!$D$5:$D$1004,0))),"台帳になし"))</f>
        <v/>
      </c>
      <c r="K287" s="15"/>
      <c r="L287" s="18">
        <f>IF(AND(ISNUMBER($U287),ISNUMBER($V287),$V287&gt;0),IF(DAY($U287)&gt;DAY(DATE(YEAR($U287),MONTH($U287)+$V287+1,0)),DATE(YEAR($U287),MONTH($U287)+$V287+1,0),DATE(YEAR($U287),MONTH($U287)+$V287,DAY($U287))-1),"")</f>
        <v/>
      </c>
      <c r="M287" s="6">
        <f>IF($A287&amp;$D287&amp;$F287="","",IF($L287="","確認が必要",IF(ISNUMBER($B287),IF($B287&lt;=$L287,"期間内の目安","期限切れの目安"),"受付日を入力")))</f>
        <v/>
      </c>
      <c r="N287" s="12"/>
      <c r="O287" s="19"/>
      <c r="P287" s="12"/>
      <c r="Q287" s="15"/>
      <c r="R287" s="15"/>
      <c r="S287" s="17">
        <f>IF(OR(NOT(ISNUMBER($B287)),$C287="完了"),"",TODAY()-$B287)</f>
        <v/>
      </c>
      <c r="T287" s="12"/>
      <c r="U287" s="18">
        <f>IF(ISNUMBER($K287),$K287,IF(ISNUMBER($J287),$J287,""))</f>
        <v/>
      </c>
      <c r="V287" s="17">
        <f>IF($D287="","",IFERROR(INDEX('製品一覧'!$C$5:$C$54,MATCH($D287,'製品一覧'!$A$5:$A$54,0)),""))</f>
        <v/>
      </c>
    </row>
    <row r="288" spans="1:22">
      <c r="A288" s="11"/>
      <c r="B288" s="15"/>
      <c r="C288" s="12"/>
      <c r="D288" s="11"/>
      <c r="E288" s="16">
        <f>IF($D288="","",IFERROR(INDEX('製品一覧'!$B$5:$B$54,MATCH($D288,'製品一覧'!$A$5:$A$54,0)),"型番が未登録"))</f>
        <v/>
      </c>
      <c r="F288" s="11"/>
      <c r="G288" s="12"/>
      <c r="H288" s="12"/>
      <c r="I288" s="19"/>
      <c r="J288" s="18">
        <f>IF($F288="","",IFERROR(IF(INDEX('製品登録台帳'!$E$5:$E$1004,MATCH($F288,'製品登録台帳'!$D$5:$D$1004,0))=0,"台帳になし",INDEX('製品登録台帳'!$E$5:$E$1004,MATCH($F288,'製品登録台帳'!$D$5:$D$1004,0))),"台帳になし"))</f>
        <v/>
      </c>
      <c r="K288" s="15"/>
      <c r="L288" s="18">
        <f>IF(AND(ISNUMBER($U288),ISNUMBER($V288),$V288&gt;0),IF(DAY($U288)&gt;DAY(DATE(YEAR($U288),MONTH($U288)+$V288+1,0)),DATE(YEAR($U288),MONTH($U288)+$V288+1,0),DATE(YEAR($U288),MONTH($U288)+$V288,DAY($U288))-1),"")</f>
        <v/>
      </c>
      <c r="M288" s="6">
        <f>IF($A288&amp;$D288&amp;$F288="","",IF($L288="","確認が必要",IF(ISNUMBER($B288),IF($B288&lt;=$L288,"期間内の目安","期限切れの目安"),"受付日を入力")))</f>
        <v/>
      </c>
      <c r="N288" s="12"/>
      <c r="O288" s="19"/>
      <c r="P288" s="12"/>
      <c r="Q288" s="15"/>
      <c r="R288" s="15"/>
      <c r="S288" s="17">
        <f>IF(OR(NOT(ISNUMBER($B288)),$C288="完了"),"",TODAY()-$B288)</f>
        <v/>
      </c>
      <c r="T288" s="12"/>
      <c r="U288" s="18">
        <f>IF(ISNUMBER($K288),$K288,IF(ISNUMBER($J288),$J288,""))</f>
        <v/>
      </c>
      <c r="V288" s="17">
        <f>IF($D288="","",IFERROR(INDEX('製品一覧'!$C$5:$C$54,MATCH($D288,'製品一覧'!$A$5:$A$54,0)),""))</f>
        <v/>
      </c>
    </row>
    <row r="289" spans="1:22">
      <c r="A289" s="11"/>
      <c r="B289" s="15"/>
      <c r="C289" s="12"/>
      <c r="D289" s="11"/>
      <c r="E289" s="16">
        <f>IF($D289="","",IFERROR(INDEX('製品一覧'!$B$5:$B$54,MATCH($D289,'製品一覧'!$A$5:$A$54,0)),"型番が未登録"))</f>
        <v/>
      </c>
      <c r="F289" s="11"/>
      <c r="G289" s="12"/>
      <c r="H289" s="12"/>
      <c r="I289" s="19"/>
      <c r="J289" s="18">
        <f>IF($F289="","",IFERROR(IF(INDEX('製品登録台帳'!$E$5:$E$1004,MATCH($F289,'製品登録台帳'!$D$5:$D$1004,0))=0,"台帳になし",INDEX('製品登録台帳'!$E$5:$E$1004,MATCH($F289,'製品登録台帳'!$D$5:$D$1004,0))),"台帳になし"))</f>
        <v/>
      </c>
      <c r="K289" s="15"/>
      <c r="L289" s="18">
        <f>IF(AND(ISNUMBER($U289),ISNUMBER($V289),$V289&gt;0),IF(DAY($U289)&gt;DAY(DATE(YEAR($U289),MONTH($U289)+$V289+1,0)),DATE(YEAR($U289),MONTH($U289)+$V289+1,0),DATE(YEAR($U289),MONTH($U289)+$V289,DAY($U289))-1),"")</f>
        <v/>
      </c>
      <c r="M289" s="6">
        <f>IF($A289&amp;$D289&amp;$F289="","",IF($L289="","確認が必要",IF(ISNUMBER($B289),IF($B289&lt;=$L289,"期間内の目安","期限切れの目安"),"受付日を入力")))</f>
        <v/>
      </c>
      <c r="N289" s="12"/>
      <c r="O289" s="19"/>
      <c r="P289" s="12"/>
      <c r="Q289" s="15"/>
      <c r="R289" s="15"/>
      <c r="S289" s="17">
        <f>IF(OR(NOT(ISNUMBER($B289)),$C289="完了"),"",TODAY()-$B289)</f>
        <v/>
      </c>
      <c r="T289" s="12"/>
      <c r="U289" s="18">
        <f>IF(ISNUMBER($K289),$K289,IF(ISNUMBER($J289),$J289,""))</f>
        <v/>
      </c>
      <c r="V289" s="17">
        <f>IF($D289="","",IFERROR(INDEX('製品一覧'!$C$5:$C$54,MATCH($D289,'製品一覧'!$A$5:$A$54,0)),""))</f>
        <v/>
      </c>
    </row>
    <row r="290" spans="1:22">
      <c r="A290" s="11"/>
      <c r="B290" s="15"/>
      <c r="C290" s="12"/>
      <c r="D290" s="11"/>
      <c r="E290" s="16">
        <f>IF($D290="","",IFERROR(INDEX('製品一覧'!$B$5:$B$54,MATCH($D290,'製品一覧'!$A$5:$A$54,0)),"型番が未登録"))</f>
        <v/>
      </c>
      <c r="F290" s="11"/>
      <c r="G290" s="12"/>
      <c r="H290" s="12"/>
      <c r="I290" s="19"/>
      <c r="J290" s="18">
        <f>IF($F290="","",IFERROR(IF(INDEX('製品登録台帳'!$E$5:$E$1004,MATCH($F290,'製品登録台帳'!$D$5:$D$1004,0))=0,"台帳になし",INDEX('製品登録台帳'!$E$5:$E$1004,MATCH($F290,'製品登録台帳'!$D$5:$D$1004,0))),"台帳になし"))</f>
        <v/>
      </c>
      <c r="K290" s="15"/>
      <c r="L290" s="18">
        <f>IF(AND(ISNUMBER($U290),ISNUMBER($V290),$V290&gt;0),IF(DAY($U290)&gt;DAY(DATE(YEAR($U290),MONTH($U290)+$V290+1,0)),DATE(YEAR($U290),MONTH($U290)+$V290+1,0),DATE(YEAR($U290),MONTH($U290)+$V290,DAY($U290))-1),"")</f>
        <v/>
      </c>
      <c r="M290" s="6">
        <f>IF($A290&amp;$D290&amp;$F290="","",IF($L290="","確認が必要",IF(ISNUMBER($B290),IF($B290&lt;=$L290,"期間内の目安","期限切れの目安"),"受付日を入力")))</f>
        <v/>
      </c>
      <c r="N290" s="12"/>
      <c r="O290" s="19"/>
      <c r="P290" s="12"/>
      <c r="Q290" s="15"/>
      <c r="R290" s="15"/>
      <c r="S290" s="17">
        <f>IF(OR(NOT(ISNUMBER($B290)),$C290="完了"),"",TODAY()-$B290)</f>
        <v/>
      </c>
      <c r="T290" s="12"/>
      <c r="U290" s="18">
        <f>IF(ISNUMBER($K290),$K290,IF(ISNUMBER($J290),$J290,""))</f>
        <v/>
      </c>
      <c r="V290" s="17">
        <f>IF($D290="","",IFERROR(INDEX('製品一覧'!$C$5:$C$54,MATCH($D290,'製品一覧'!$A$5:$A$54,0)),""))</f>
        <v/>
      </c>
    </row>
    <row r="291" spans="1:22">
      <c r="A291" s="11"/>
      <c r="B291" s="15"/>
      <c r="C291" s="12"/>
      <c r="D291" s="11"/>
      <c r="E291" s="16">
        <f>IF($D291="","",IFERROR(INDEX('製品一覧'!$B$5:$B$54,MATCH($D291,'製品一覧'!$A$5:$A$54,0)),"型番が未登録"))</f>
        <v/>
      </c>
      <c r="F291" s="11"/>
      <c r="G291" s="12"/>
      <c r="H291" s="12"/>
      <c r="I291" s="19"/>
      <c r="J291" s="18">
        <f>IF($F291="","",IFERROR(IF(INDEX('製品登録台帳'!$E$5:$E$1004,MATCH($F291,'製品登録台帳'!$D$5:$D$1004,0))=0,"台帳になし",INDEX('製品登録台帳'!$E$5:$E$1004,MATCH($F291,'製品登録台帳'!$D$5:$D$1004,0))),"台帳になし"))</f>
        <v/>
      </c>
      <c r="K291" s="15"/>
      <c r="L291" s="18">
        <f>IF(AND(ISNUMBER($U291),ISNUMBER($V291),$V291&gt;0),IF(DAY($U291)&gt;DAY(DATE(YEAR($U291),MONTH($U291)+$V291+1,0)),DATE(YEAR($U291),MONTH($U291)+$V291+1,0),DATE(YEAR($U291),MONTH($U291)+$V291,DAY($U291))-1),"")</f>
        <v/>
      </c>
      <c r="M291" s="6">
        <f>IF($A291&amp;$D291&amp;$F291="","",IF($L291="","確認が必要",IF(ISNUMBER($B291),IF($B291&lt;=$L291,"期間内の目安","期限切れの目安"),"受付日を入力")))</f>
        <v/>
      </c>
      <c r="N291" s="12"/>
      <c r="O291" s="19"/>
      <c r="P291" s="12"/>
      <c r="Q291" s="15"/>
      <c r="R291" s="15"/>
      <c r="S291" s="17">
        <f>IF(OR(NOT(ISNUMBER($B291)),$C291="完了"),"",TODAY()-$B291)</f>
        <v/>
      </c>
      <c r="T291" s="12"/>
      <c r="U291" s="18">
        <f>IF(ISNUMBER($K291),$K291,IF(ISNUMBER($J291),$J291,""))</f>
        <v/>
      </c>
      <c r="V291" s="17">
        <f>IF($D291="","",IFERROR(INDEX('製品一覧'!$C$5:$C$54,MATCH($D291,'製品一覧'!$A$5:$A$54,0)),""))</f>
        <v/>
      </c>
    </row>
    <row r="292" spans="1:22">
      <c r="A292" s="11"/>
      <c r="B292" s="15"/>
      <c r="C292" s="12"/>
      <c r="D292" s="11"/>
      <c r="E292" s="16">
        <f>IF($D292="","",IFERROR(INDEX('製品一覧'!$B$5:$B$54,MATCH($D292,'製品一覧'!$A$5:$A$54,0)),"型番が未登録"))</f>
        <v/>
      </c>
      <c r="F292" s="11"/>
      <c r="G292" s="12"/>
      <c r="H292" s="12"/>
      <c r="I292" s="19"/>
      <c r="J292" s="18">
        <f>IF($F292="","",IFERROR(IF(INDEX('製品登録台帳'!$E$5:$E$1004,MATCH($F292,'製品登録台帳'!$D$5:$D$1004,0))=0,"台帳になし",INDEX('製品登録台帳'!$E$5:$E$1004,MATCH($F292,'製品登録台帳'!$D$5:$D$1004,0))),"台帳になし"))</f>
        <v/>
      </c>
      <c r="K292" s="15"/>
      <c r="L292" s="18">
        <f>IF(AND(ISNUMBER($U292),ISNUMBER($V292),$V292&gt;0),IF(DAY($U292)&gt;DAY(DATE(YEAR($U292),MONTH($U292)+$V292+1,0)),DATE(YEAR($U292),MONTH($U292)+$V292+1,0),DATE(YEAR($U292),MONTH($U292)+$V292,DAY($U292))-1),"")</f>
        <v/>
      </c>
      <c r="M292" s="6">
        <f>IF($A292&amp;$D292&amp;$F292="","",IF($L292="","確認が必要",IF(ISNUMBER($B292),IF($B292&lt;=$L292,"期間内の目安","期限切れの目安"),"受付日を入力")))</f>
        <v/>
      </c>
      <c r="N292" s="12"/>
      <c r="O292" s="19"/>
      <c r="P292" s="12"/>
      <c r="Q292" s="15"/>
      <c r="R292" s="15"/>
      <c r="S292" s="17">
        <f>IF(OR(NOT(ISNUMBER($B292)),$C292="完了"),"",TODAY()-$B292)</f>
        <v/>
      </c>
      <c r="T292" s="12"/>
      <c r="U292" s="18">
        <f>IF(ISNUMBER($K292),$K292,IF(ISNUMBER($J292),$J292,""))</f>
        <v/>
      </c>
      <c r="V292" s="17">
        <f>IF($D292="","",IFERROR(INDEX('製品一覧'!$C$5:$C$54,MATCH($D292,'製品一覧'!$A$5:$A$54,0)),""))</f>
        <v/>
      </c>
    </row>
    <row r="293" spans="1:22">
      <c r="A293" s="11"/>
      <c r="B293" s="15"/>
      <c r="C293" s="12"/>
      <c r="D293" s="11"/>
      <c r="E293" s="16">
        <f>IF($D293="","",IFERROR(INDEX('製品一覧'!$B$5:$B$54,MATCH($D293,'製品一覧'!$A$5:$A$54,0)),"型番が未登録"))</f>
        <v/>
      </c>
      <c r="F293" s="11"/>
      <c r="G293" s="12"/>
      <c r="H293" s="12"/>
      <c r="I293" s="19"/>
      <c r="J293" s="18">
        <f>IF($F293="","",IFERROR(IF(INDEX('製品登録台帳'!$E$5:$E$1004,MATCH($F293,'製品登録台帳'!$D$5:$D$1004,0))=0,"台帳になし",INDEX('製品登録台帳'!$E$5:$E$1004,MATCH($F293,'製品登録台帳'!$D$5:$D$1004,0))),"台帳になし"))</f>
        <v/>
      </c>
      <c r="K293" s="15"/>
      <c r="L293" s="18">
        <f>IF(AND(ISNUMBER($U293),ISNUMBER($V293),$V293&gt;0),IF(DAY($U293)&gt;DAY(DATE(YEAR($U293),MONTH($U293)+$V293+1,0)),DATE(YEAR($U293),MONTH($U293)+$V293+1,0),DATE(YEAR($U293),MONTH($U293)+$V293,DAY($U293))-1),"")</f>
        <v/>
      </c>
      <c r="M293" s="6">
        <f>IF($A293&amp;$D293&amp;$F293="","",IF($L293="","確認が必要",IF(ISNUMBER($B293),IF($B293&lt;=$L293,"期間内の目安","期限切れの目安"),"受付日を入力")))</f>
        <v/>
      </c>
      <c r="N293" s="12"/>
      <c r="O293" s="19"/>
      <c r="P293" s="12"/>
      <c r="Q293" s="15"/>
      <c r="R293" s="15"/>
      <c r="S293" s="17">
        <f>IF(OR(NOT(ISNUMBER($B293)),$C293="完了"),"",TODAY()-$B293)</f>
        <v/>
      </c>
      <c r="T293" s="12"/>
      <c r="U293" s="18">
        <f>IF(ISNUMBER($K293),$K293,IF(ISNUMBER($J293),$J293,""))</f>
        <v/>
      </c>
      <c r="V293" s="17">
        <f>IF($D293="","",IFERROR(INDEX('製品一覧'!$C$5:$C$54,MATCH($D293,'製品一覧'!$A$5:$A$54,0)),""))</f>
        <v/>
      </c>
    </row>
    <row r="294" spans="1:22">
      <c r="A294" s="11"/>
      <c r="B294" s="15"/>
      <c r="C294" s="12"/>
      <c r="D294" s="11"/>
      <c r="E294" s="16">
        <f>IF($D294="","",IFERROR(INDEX('製品一覧'!$B$5:$B$54,MATCH($D294,'製品一覧'!$A$5:$A$54,0)),"型番が未登録"))</f>
        <v/>
      </c>
      <c r="F294" s="11"/>
      <c r="G294" s="12"/>
      <c r="H294" s="12"/>
      <c r="I294" s="19"/>
      <c r="J294" s="18">
        <f>IF($F294="","",IFERROR(IF(INDEX('製品登録台帳'!$E$5:$E$1004,MATCH($F294,'製品登録台帳'!$D$5:$D$1004,0))=0,"台帳になし",INDEX('製品登録台帳'!$E$5:$E$1004,MATCH($F294,'製品登録台帳'!$D$5:$D$1004,0))),"台帳になし"))</f>
        <v/>
      </c>
      <c r="K294" s="15"/>
      <c r="L294" s="18">
        <f>IF(AND(ISNUMBER($U294),ISNUMBER($V294),$V294&gt;0),IF(DAY($U294)&gt;DAY(DATE(YEAR($U294),MONTH($U294)+$V294+1,0)),DATE(YEAR($U294),MONTH($U294)+$V294+1,0),DATE(YEAR($U294),MONTH($U294)+$V294,DAY($U294))-1),"")</f>
        <v/>
      </c>
      <c r="M294" s="6">
        <f>IF($A294&amp;$D294&amp;$F294="","",IF($L294="","確認が必要",IF(ISNUMBER($B294),IF($B294&lt;=$L294,"期間内の目安","期限切れの目安"),"受付日を入力")))</f>
        <v/>
      </c>
      <c r="N294" s="12"/>
      <c r="O294" s="19"/>
      <c r="P294" s="12"/>
      <c r="Q294" s="15"/>
      <c r="R294" s="15"/>
      <c r="S294" s="17">
        <f>IF(OR(NOT(ISNUMBER($B294)),$C294="完了"),"",TODAY()-$B294)</f>
        <v/>
      </c>
      <c r="T294" s="12"/>
      <c r="U294" s="18">
        <f>IF(ISNUMBER($K294),$K294,IF(ISNUMBER($J294),$J294,""))</f>
        <v/>
      </c>
      <c r="V294" s="17">
        <f>IF($D294="","",IFERROR(INDEX('製品一覧'!$C$5:$C$54,MATCH($D294,'製品一覧'!$A$5:$A$54,0)),""))</f>
        <v/>
      </c>
    </row>
    <row r="295" spans="1:22">
      <c r="A295" s="11"/>
      <c r="B295" s="15"/>
      <c r="C295" s="12"/>
      <c r="D295" s="11"/>
      <c r="E295" s="16">
        <f>IF($D295="","",IFERROR(INDEX('製品一覧'!$B$5:$B$54,MATCH($D295,'製品一覧'!$A$5:$A$54,0)),"型番が未登録"))</f>
        <v/>
      </c>
      <c r="F295" s="11"/>
      <c r="G295" s="12"/>
      <c r="H295" s="12"/>
      <c r="I295" s="19"/>
      <c r="J295" s="18">
        <f>IF($F295="","",IFERROR(IF(INDEX('製品登録台帳'!$E$5:$E$1004,MATCH($F295,'製品登録台帳'!$D$5:$D$1004,0))=0,"台帳になし",INDEX('製品登録台帳'!$E$5:$E$1004,MATCH($F295,'製品登録台帳'!$D$5:$D$1004,0))),"台帳になし"))</f>
        <v/>
      </c>
      <c r="K295" s="15"/>
      <c r="L295" s="18">
        <f>IF(AND(ISNUMBER($U295),ISNUMBER($V295),$V295&gt;0),IF(DAY($U295)&gt;DAY(DATE(YEAR($U295),MONTH($U295)+$V295+1,0)),DATE(YEAR($U295),MONTH($U295)+$V295+1,0),DATE(YEAR($U295),MONTH($U295)+$V295,DAY($U295))-1),"")</f>
        <v/>
      </c>
      <c r="M295" s="6">
        <f>IF($A295&amp;$D295&amp;$F295="","",IF($L295="","確認が必要",IF(ISNUMBER($B295),IF($B295&lt;=$L295,"期間内の目安","期限切れの目安"),"受付日を入力")))</f>
        <v/>
      </c>
      <c r="N295" s="12"/>
      <c r="O295" s="19"/>
      <c r="P295" s="12"/>
      <c r="Q295" s="15"/>
      <c r="R295" s="15"/>
      <c r="S295" s="17">
        <f>IF(OR(NOT(ISNUMBER($B295)),$C295="完了"),"",TODAY()-$B295)</f>
        <v/>
      </c>
      <c r="T295" s="12"/>
      <c r="U295" s="18">
        <f>IF(ISNUMBER($K295),$K295,IF(ISNUMBER($J295),$J295,""))</f>
        <v/>
      </c>
      <c r="V295" s="17">
        <f>IF($D295="","",IFERROR(INDEX('製品一覧'!$C$5:$C$54,MATCH($D295,'製品一覧'!$A$5:$A$54,0)),""))</f>
        <v/>
      </c>
    </row>
    <row r="296" spans="1:22">
      <c r="A296" s="11"/>
      <c r="B296" s="15"/>
      <c r="C296" s="12"/>
      <c r="D296" s="11"/>
      <c r="E296" s="16">
        <f>IF($D296="","",IFERROR(INDEX('製品一覧'!$B$5:$B$54,MATCH($D296,'製品一覧'!$A$5:$A$54,0)),"型番が未登録"))</f>
        <v/>
      </c>
      <c r="F296" s="11"/>
      <c r="G296" s="12"/>
      <c r="H296" s="12"/>
      <c r="I296" s="19"/>
      <c r="J296" s="18">
        <f>IF($F296="","",IFERROR(IF(INDEX('製品登録台帳'!$E$5:$E$1004,MATCH($F296,'製品登録台帳'!$D$5:$D$1004,0))=0,"台帳になし",INDEX('製品登録台帳'!$E$5:$E$1004,MATCH($F296,'製品登録台帳'!$D$5:$D$1004,0))),"台帳になし"))</f>
        <v/>
      </c>
      <c r="K296" s="15"/>
      <c r="L296" s="18">
        <f>IF(AND(ISNUMBER($U296),ISNUMBER($V296),$V296&gt;0),IF(DAY($U296)&gt;DAY(DATE(YEAR($U296),MONTH($U296)+$V296+1,0)),DATE(YEAR($U296),MONTH($U296)+$V296+1,0),DATE(YEAR($U296),MONTH($U296)+$V296,DAY($U296))-1),"")</f>
        <v/>
      </c>
      <c r="M296" s="6">
        <f>IF($A296&amp;$D296&amp;$F296="","",IF($L296="","確認が必要",IF(ISNUMBER($B296),IF($B296&lt;=$L296,"期間内の目安","期限切れの目安"),"受付日を入力")))</f>
        <v/>
      </c>
      <c r="N296" s="12"/>
      <c r="O296" s="19"/>
      <c r="P296" s="12"/>
      <c r="Q296" s="15"/>
      <c r="R296" s="15"/>
      <c r="S296" s="17">
        <f>IF(OR(NOT(ISNUMBER($B296)),$C296="完了"),"",TODAY()-$B296)</f>
        <v/>
      </c>
      <c r="T296" s="12"/>
      <c r="U296" s="18">
        <f>IF(ISNUMBER($K296),$K296,IF(ISNUMBER($J296),$J296,""))</f>
        <v/>
      </c>
      <c r="V296" s="17">
        <f>IF($D296="","",IFERROR(INDEX('製品一覧'!$C$5:$C$54,MATCH($D296,'製品一覧'!$A$5:$A$54,0)),""))</f>
        <v/>
      </c>
    </row>
    <row r="297" spans="1:22">
      <c r="A297" s="11"/>
      <c r="B297" s="15"/>
      <c r="C297" s="12"/>
      <c r="D297" s="11"/>
      <c r="E297" s="16">
        <f>IF($D297="","",IFERROR(INDEX('製品一覧'!$B$5:$B$54,MATCH($D297,'製品一覧'!$A$5:$A$54,0)),"型番が未登録"))</f>
        <v/>
      </c>
      <c r="F297" s="11"/>
      <c r="G297" s="12"/>
      <c r="H297" s="12"/>
      <c r="I297" s="19"/>
      <c r="J297" s="18">
        <f>IF($F297="","",IFERROR(IF(INDEX('製品登録台帳'!$E$5:$E$1004,MATCH($F297,'製品登録台帳'!$D$5:$D$1004,0))=0,"台帳になし",INDEX('製品登録台帳'!$E$5:$E$1004,MATCH($F297,'製品登録台帳'!$D$5:$D$1004,0))),"台帳になし"))</f>
        <v/>
      </c>
      <c r="K297" s="15"/>
      <c r="L297" s="18">
        <f>IF(AND(ISNUMBER($U297),ISNUMBER($V297),$V297&gt;0),IF(DAY($U297)&gt;DAY(DATE(YEAR($U297),MONTH($U297)+$V297+1,0)),DATE(YEAR($U297),MONTH($U297)+$V297+1,0),DATE(YEAR($U297),MONTH($U297)+$V297,DAY($U297))-1),"")</f>
        <v/>
      </c>
      <c r="M297" s="6">
        <f>IF($A297&amp;$D297&amp;$F297="","",IF($L297="","確認が必要",IF(ISNUMBER($B297),IF($B297&lt;=$L297,"期間内の目安","期限切れの目安"),"受付日を入力")))</f>
        <v/>
      </c>
      <c r="N297" s="12"/>
      <c r="O297" s="19"/>
      <c r="P297" s="12"/>
      <c r="Q297" s="15"/>
      <c r="R297" s="15"/>
      <c r="S297" s="17">
        <f>IF(OR(NOT(ISNUMBER($B297)),$C297="完了"),"",TODAY()-$B297)</f>
        <v/>
      </c>
      <c r="T297" s="12"/>
      <c r="U297" s="18">
        <f>IF(ISNUMBER($K297),$K297,IF(ISNUMBER($J297),$J297,""))</f>
        <v/>
      </c>
      <c r="V297" s="17">
        <f>IF($D297="","",IFERROR(INDEX('製品一覧'!$C$5:$C$54,MATCH($D297,'製品一覧'!$A$5:$A$54,0)),""))</f>
        <v/>
      </c>
    </row>
    <row r="298" spans="1:22">
      <c r="A298" s="11"/>
      <c r="B298" s="15"/>
      <c r="C298" s="12"/>
      <c r="D298" s="11"/>
      <c r="E298" s="16">
        <f>IF($D298="","",IFERROR(INDEX('製品一覧'!$B$5:$B$54,MATCH($D298,'製品一覧'!$A$5:$A$54,0)),"型番が未登録"))</f>
        <v/>
      </c>
      <c r="F298" s="11"/>
      <c r="G298" s="12"/>
      <c r="H298" s="12"/>
      <c r="I298" s="19"/>
      <c r="J298" s="18">
        <f>IF($F298="","",IFERROR(IF(INDEX('製品登録台帳'!$E$5:$E$1004,MATCH($F298,'製品登録台帳'!$D$5:$D$1004,0))=0,"台帳になし",INDEX('製品登録台帳'!$E$5:$E$1004,MATCH($F298,'製品登録台帳'!$D$5:$D$1004,0))),"台帳になし"))</f>
        <v/>
      </c>
      <c r="K298" s="15"/>
      <c r="L298" s="18">
        <f>IF(AND(ISNUMBER($U298),ISNUMBER($V298),$V298&gt;0),IF(DAY($U298)&gt;DAY(DATE(YEAR($U298),MONTH($U298)+$V298+1,0)),DATE(YEAR($U298),MONTH($U298)+$V298+1,0),DATE(YEAR($U298),MONTH($U298)+$V298,DAY($U298))-1),"")</f>
        <v/>
      </c>
      <c r="M298" s="6">
        <f>IF($A298&amp;$D298&amp;$F298="","",IF($L298="","確認が必要",IF(ISNUMBER($B298),IF($B298&lt;=$L298,"期間内の目安","期限切れの目安"),"受付日を入力")))</f>
        <v/>
      </c>
      <c r="N298" s="12"/>
      <c r="O298" s="19"/>
      <c r="P298" s="12"/>
      <c r="Q298" s="15"/>
      <c r="R298" s="15"/>
      <c r="S298" s="17">
        <f>IF(OR(NOT(ISNUMBER($B298)),$C298="完了"),"",TODAY()-$B298)</f>
        <v/>
      </c>
      <c r="T298" s="12"/>
      <c r="U298" s="18">
        <f>IF(ISNUMBER($K298),$K298,IF(ISNUMBER($J298),$J298,""))</f>
        <v/>
      </c>
      <c r="V298" s="17">
        <f>IF($D298="","",IFERROR(INDEX('製品一覧'!$C$5:$C$54,MATCH($D298,'製品一覧'!$A$5:$A$54,0)),""))</f>
        <v/>
      </c>
    </row>
    <row r="299" spans="1:22">
      <c r="A299" s="11"/>
      <c r="B299" s="15"/>
      <c r="C299" s="12"/>
      <c r="D299" s="11"/>
      <c r="E299" s="16">
        <f>IF($D299="","",IFERROR(INDEX('製品一覧'!$B$5:$B$54,MATCH($D299,'製品一覧'!$A$5:$A$54,0)),"型番が未登録"))</f>
        <v/>
      </c>
      <c r="F299" s="11"/>
      <c r="G299" s="12"/>
      <c r="H299" s="12"/>
      <c r="I299" s="19"/>
      <c r="J299" s="18">
        <f>IF($F299="","",IFERROR(IF(INDEX('製品登録台帳'!$E$5:$E$1004,MATCH($F299,'製品登録台帳'!$D$5:$D$1004,0))=0,"台帳になし",INDEX('製品登録台帳'!$E$5:$E$1004,MATCH($F299,'製品登録台帳'!$D$5:$D$1004,0))),"台帳になし"))</f>
        <v/>
      </c>
      <c r="K299" s="15"/>
      <c r="L299" s="18">
        <f>IF(AND(ISNUMBER($U299),ISNUMBER($V299),$V299&gt;0),IF(DAY($U299)&gt;DAY(DATE(YEAR($U299),MONTH($U299)+$V299+1,0)),DATE(YEAR($U299),MONTH($U299)+$V299+1,0),DATE(YEAR($U299),MONTH($U299)+$V299,DAY($U299))-1),"")</f>
        <v/>
      </c>
      <c r="M299" s="6">
        <f>IF($A299&amp;$D299&amp;$F299="","",IF($L299="","確認が必要",IF(ISNUMBER($B299),IF($B299&lt;=$L299,"期間内の目安","期限切れの目安"),"受付日を入力")))</f>
        <v/>
      </c>
      <c r="N299" s="12"/>
      <c r="O299" s="19"/>
      <c r="P299" s="12"/>
      <c r="Q299" s="15"/>
      <c r="R299" s="15"/>
      <c r="S299" s="17">
        <f>IF(OR(NOT(ISNUMBER($B299)),$C299="完了"),"",TODAY()-$B299)</f>
        <v/>
      </c>
      <c r="T299" s="12"/>
      <c r="U299" s="18">
        <f>IF(ISNUMBER($K299),$K299,IF(ISNUMBER($J299),$J299,""))</f>
        <v/>
      </c>
      <c r="V299" s="17">
        <f>IF($D299="","",IFERROR(INDEX('製品一覧'!$C$5:$C$54,MATCH($D299,'製品一覧'!$A$5:$A$54,0)),""))</f>
        <v/>
      </c>
    </row>
    <row r="300" spans="1:22">
      <c r="A300" s="11"/>
      <c r="B300" s="15"/>
      <c r="C300" s="12"/>
      <c r="D300" s="11"/>
      <c r="E300" s="16">
        <f>IF($D300="","",IFERROR(INDEX('製品一覧'!$B$5:$B$54,MATCH($D300,'製品一覧'!$A$5:$A$54,0)),"型番が未登録"))</f>
        <v/>
      </c>
      <c r="F300" s="11"/>
      <c r="G300" s="12"/>
      <c r="H300" s="12"/>
      <c r="I300" s="19"/>
      <c r="J300" s="18">
        <f>IF($F300="","",IFERROR(IF(INDEX('製品登録台帳'!$E$5:$E$1004,MATCH($F300,'製品登録台帳'!$D$5:$D$1004,0))=0,"台帳になし",INDEX('製品登録台帳'!$E$5:$E$1004,MATCH($F300,'製品登録台帳'!$D$5:$D$1004,0))),"台帳になし"))</f>
        <v/>
      </c>
      <c r="K300" s="15"/>
      <c r="L300" s="18">
        <f>IF(AND(ISNUMBER($U300),ISNUMBER($V300),$V300&gt;0),IF(DAY($U300)&gt;DAY(DATE(YEAR($U300),MONTH($U300)+$V300+1,0)),DATE(YEAR($U300),MONTH($U300)+$V300+1,0),DATE(YEAR($U300),MONTH($U300)+$V300,DAY($U300))-1),"")</f>
        <v/>
      </c>
      <c r="M300" s="6">
        <f>IF($A300&amp;$D300&amp;$F300="","",IF($L300="","確認が必要",IF(ISNUMBER($B300),IF($B300&lt;=$L300,"期間内の目安","期限切れの目安"),"受付日を入力")))</f>
        <v/>
      </c>
      <c r="N300" s="12"/>
      <c r="O300" s="19"/>
      <c r="P300" s="12"/>
      <c r="Q300" s="15"/>
      <c r="R300" s="15"/>
      <c r="S300" s="17">
        <f>IF(OR(NOT(ISNUMBER($B300)),$C300="完了"),"",TODAY()-$B300)</f>
        <v/>
      </c>
      <c r="T300" s="12"/>
      <c r="U300" s="18">
        <f>IF(ISNUMBER($K300),$K300,IF(ISNUMBER($J300),$J300,""))</f>
        <v/>
      </c>
      <c r="V300" s="17">
        <f>IF($D300="","",IFERROR(INDEX('製品一覧'!$C$5:$C$54,MATCH($D300,'製品一覧'!$A$5:$A$54,0)),""))</f>
        <v/>
      </c>
    </row>
    <row r="301" spans="1:22">
      <c r="A301" s="11"/>
      <c r="B301" s="15"/>
      <c r="C301" s="12"/>
      <c r="D301" s="11"/>
      <c r="E301" s="16">
        <f>IF($D301="","",IFERROR(INDEX('製品一覧'!$B$5:$B$54,MATCH($D301,'製品一覧'!$A$5:$A$54,0)),"型番が未登録"))</f>
        <v/>
      </c>
      <c r="F301" s="11"/>
      <c r="G301" s="12"/>
      <c r="H301" s="12"/>
      <c r="I301" s="19"/>
      <c r="J301" s="18">
        <f>IF($F301="","",IFERROR(IF(INDEX('製品登録台帳'!$E$5:$E$1004,MATCH($F301,'製品登録台帳'!$D$5:$D$1004,0))=0,"台帳になし",INDEX('製品登録台帳'!$E$5:$E$1004,MATCH($F301,'製品登録台帳'!$D$5:$D$1004,0))),"台帳になし"))</f>
        <v/>
      </c>
      <c r="K301" s="15"/>
      <c r="L301" s="18">
        <f>IF(AND(ISNUMBER($U301),ISNUMBER($V301),$V301&gt;0),IF(DAY($U301)&gt;DAY(DATE(YEAR($U301),MONTH($U301)+$V301+1,0)),DATE(YEAR($U301),MONTH($U301)+$V301+1,0),DATE(YEAR($U301),MONTH($U301)+$V301,DAY($U301))-1),"")</f>
        <v/>
      </c>
      <c r="M301" s="6">
        <f>IF($A301&amp;$D301&amp;$F301="","",IF($L301="","確認が必要",IF(ISNUMBER($B301),IF($B301&lt;=$L301,"期間内の目安","期限切れの目安"),"受付日を入力")))</f>
        <v/>
      </c>
      <c r="N301" s="12"/>
      <c r="O301" s="19"/>
      <c r="P301" s="12"/>
      <c r="Q301" s="15"/>
      <c r="R301" s="15"/>
      <c r="S301" s="17">
        <f>IF(OR(NOT(ISNUMBER($B301)),$C301="完了"),"",TODAY()-$B301)</f>
        <v/>
      </c>
      <c r="T301" s="12"/>
      <c r="U301" s="18">
        <f>IF(ISNUMBER($K301),$K301,IF(ISNUMBER($J301),$J301,""))</f>
        <v/>
      </c>
      <c r="V301" s="17">
        <f>IF($D301="","",IFERROR(INDEX('製品一覧'!$C$5:$C$54,MATCH($D301,'製品一覧'!$A$5:$A$54,0)),""))</f>
        <v/>
      </c>
    </row>
    <row r="302" spans="1:22">
      <c r="A302" s="11"/>
      <c r="B302" s="15"/>
      <c r="C302" s="12"/>
      <c r="D302" s="11"/>
      <c r="E302" s="16">
        <f>IF($D302="","",IFERROR(INDEX('製品一覧'!$B$5:$B$54,MATCH($D302,'製品一覧'!$A$5:$A$54,0)),"型番が未登録"))</f>
        <v/>
      </c>
      <c r="F302" s="11"/>
      <c r="G302" s="12"/>
      <c r="H302" s="12"/>
      <c r="I302" s="19"/>
      <c r="J302" s="18">
        <f>IF($F302="","",IFERROR(IF(INDEX('製品登録台帳'!$E$5:$E$1004,MATCH($F302,'製品登録台帳'!$D$5:$D$1004,0))=0,"台帳になし",INDEX('製品登録台帳'!$E$5:$E$1004,MATCH($F302,'製品登録台帳'!$D$5:$D$1004,0))),"台帳になし"))</f>
        <v/>
      </c>
      <c r="K302" s="15"/>
      <c r="L302" s="18">
        <f>IF(AND(ISNUMBER($U302),ISNUMBER($V302),$V302&gt;0),IF(DAY($U302)&gt;DAY(DATE(YEAR($U302),MONTH($U302)+$V302+1,0)),DATE(YEAR($U302),MONTH($U302)+$V302+1,0),DATE(YEAR($U302),MONTH($U302)+$V302,DAY($U302))-1),"")</f>
        <v/>
      </c>
      <c r="M302" s="6">
        <f>IF($A302&amp;$D302&amp;$F302="","",IF($L302="","確認が必要",IF(ISNUMBER($B302),IF($B302&lt;=$L302,"期間内の目安","期限切れの目安"),"受付日を入力")))</f>
        <v/>
      </c>
      <c r="N302" s="12"/>
      <c r="O302" s="19"/>
      <c r="P302" s="12"/>
      <c r="Q302" s="15"/>
      <c r="R302" s="15"/>
      <c r="S302" s="17">
        <f>IF(OR(NOT(ISNUMBER($B302)),$C302="完了"),"",TODAY()-$B302)</f>
        <v/>
      </c>
      <c r="T302" s="12"/>
      <c r="U302" s="18">
        <f>IF(ISNUMBER($K302),$K302,IF(ISNUMBER($J302),$J302,""))</f>
        <v/>
      </c>
      <c r="V302" s="17">
        <f>IF($D302="","",IFERROR(INDEX('製品一覧'!$C$5:$C$54,MATCH($D302,'製品一覧'!$A$5:$A$54,0)),""))</f>
        <v/>
      </c>
    </row>
    <row r="303" spans="1:22">
      <c r="A303" s="11"/>
      <c r="B303" s="15"/>
      <c r="C303" s="12"/>
      <c r="D303" s="11"/>
      <c r="E303" s="16">
        <f>IF($D303="","",IFERROR(INDEX('製品一覧'!$B$5:$B$54,MATCH($D303,'製品一覧'!$A$5:$A$54,0)),"型番が未登録"))</f>
        <v/>
      </c>
      <c r="F303" s="11"/>
      <c r="G303" s="12"/>
      <c r="H303" s="12"/>
      <c r="I303" s="19"/>
      <c r="J303" s="18">
        <f>IF($F303="","",IFERROR(IF(INDEX('製品登録台帳'!$E$5:$E$1004,MATCH($F303,'製品登録台帳'!$D$5:$D$1004,0))=0,"台帳になし",INDEX('製品登録台帳'!$E$5:$E$1004,MATCH($F303,'製品登録台帳'!$D$5:$D$1004,0))),"台帳になし"))</f>
        <v/>
      </c>
      <c r="K303" s="15"/>
      <c r="L303" s="18">
        <f>IF(AND(ISNUMBER($U303),ISNUMBER($V303),$V303&gt;0),IF(DAY($U303)&gt;DAY(DATE(YEAR($U303),MONTH($U303)+$V303+1,0)),DATE(YEAR($U303),MONTH($U303)+$V303+1,0),DATE(YEAR($U303),MONTH($U303)+$V303,DAY($U303))-1),"")</f>
        <v/>
      </c>
      <c r="M303" s="6">
        <f>IF($A303&amp;$D303&amp;$F303="","",IF($L303="","確認が必要",IF(ISNUMBER($B303),IF($B303&lt;=$L303,"期間内の目安","期限切れの目安"),"受付日を入力")))</f>
        <v/>
      </c>
      <c r="N303" s="12"/>
      <c r="O303" s="19"/>
      <c r="P303" s="12"/>
      <c r="Q303" s="15"/>
      <c r="R303" s="15"/>
      <c r="S303" s="17">
        <f>IF(OR(NOT(ISNUMBER($B303)),$C303="完了"),"",TODAY()-$B303)</f>
        <v/>
      </c>
      <c r="T303" s="12"/>
      <c r="U303" s="18">
        <f>IF(ISNUMBER($K303),$K303,IF(ISNUMBER($J303),$J303,""))</f>
        <v/>
      </c>
      <c r="V303" s="17">
        <f>IF($D303="","",IFERROR(INDEX('製品一覧'!$C$5:$C$54,MATCH($D303,'製品一覧'!$A$5:$A$54,0)),""))</f>
        <v/>
      </c>
    </row>
    <row r="304" spans="1:22">
      <c r="A304" s="11"/>
      <c r="B304" s="15"/>
      <c r="C304" s="12"/>
      <c r="D304" s="11"/>
      <c r="E304" s="16">
        <f>IF($D304="","",IFERROR(INDEX('製品一覧'!$B$5:$B$54,MATCH($D304,'製品一覧'!$A$5:$A$54,0)),"型番が未登録"))</f>
        <v/>
      </c>
      <c r="F304" s="11"/>
      <c r="G304" s="12"/>
      <c r="H304" s="12"/>
      <c r="I304" s="19"/>
      <c r="J304" s="18">
        <f>IF($F304="","",IFERROR(IF(INDEX('製品登録台帳'!$E$5:$E$1004,MATCH($F304,'製品登録台帳'!$D$5:$D$1004,0))=0,"台帳になし",INDEX('製品登録台帳'!$E$5:$E$1004,MATCH($F304,'製品登録台帳'!$D$5:$D$1004,0))),"台帳になし"))</f>
        <v/>
      </c>
      <c r="K304" s="15"/>
      <c r="L304" s="18">
        <f>IF(AND(ISNUMBER($U304),ISNUMBER($V304),$V304&gt;0),IF(DAY($U304)&gt;DAY(DATE(YEAR($U304),MONTH($U304)+$V304+1,0)),DATE(YEAR($U304),MONTH($U304)+$V304+1,0),DATE(YEAR($U304),MONTH($U304)+$V304,DAY($U304))-1),"")</f>
        <v/>
      </c>
      <c r="M304" s="6">
        <f>IF($A304&amp;$D304&amp;$F304="","",IF($L304="","確認が必要",IF(ISNUMBER($B304),IF($B304&lt;=$L304,"期間内の目安","期限切れの目安"),"受付日を入力")))</f>
        <v/>
      </c>
      <c r="N304" s="12"/>
      <c r="O304" s="19"/>
      <c r="P304" s="12"/>
      <c r="Q304" s="15"/>
      <c r="R304" s="15"/>
      <c r="S304" s="17">
        <f>IF(OR(NOT(ISNUMBER($B304)),$C304="完了"),"",TODAY()-$B304)</f>
        <v/>
      </c>
      <c r="T304" s="12"/>
      <c r="U304" s="18">
        <f>IF(ISNUMBER($K304),$K304,IF(ISNUMBER($J304),$J304,""))</f>
        <v/>
      </c>
      <c r="V304" s="17">
        <f>IF($D304="","",IFERROR(INDEX('製品一覧'!$C$5:$C$54,MATCH($D304,'製品一覧'!$A$5:$A$54,0)),""))</f>
        <v/>
      </c>
    </row>
    <row r="305" spans="1:22">
      <c r="A305" s="11"/>
      <c r="B305" s="15"/>
      <c r="C305" s="12"/>
      <c r="D305" s="11"/>
      <c r="E305" s="16">
        <f>IF($D305="","",IFERROR(INDEX('製品一覧'!$B$5:$B$54,MATCH($D305,'製品一覧'!$A$5:$A$54,0)),"型番が未登録"))</f>
        <v/>
      </c>
      <c r="F305" s="11"/>
      <c r="G305" s="12"/>
      <c r="H305" s="12"/>
      <c r="I305" s="19"/>
      <c r="J305" s="18">
        <f>IF($F305="","",IFERROR(IF(INDEX('製品登録台帳'!$E$5:$E$1004,MATCH($F305,'製品登録台帳'!$D$5:$D$1004,0))=0,"台帳になし",INDEX('製品登録台帳'!$E$5:$E$1004,MATCH($F305,'製品登録台帳'!$D$5:$D$1004,0))),"台帳になし"))</f>
        <v/>
      </c>
      <c r="K305" s="15"/>
      <c r="L305" s="18">
        <f>IF(AND(ISNUMBER($U305),ISNUMBER($V305),$V305&gt;0),IF(DAY($U305)&gt;DAY(DATE(YEAR($U305),MONTH($U305)+$V305+1,0)),DATE(YEAR($U305),MONTH($U305)+$V305+1,0),DATE(YEAR($U305),MONTH($U305)+$V305,DAY($U305))-1),"")</f>
        <v/>
      </c>
      <c r="M305" s="6">
        <f>IF($A305&amp;$D305&amp;$F305="","",IF($L305="","確認が必要",IF(ISNUMBER($B305),IF($B305&lt;=$L305,"期間内の目安","期限切れの目安"),"受付日を入力")))</f>
        <v/>
      </c>
      <c r="N305" s="12"/>
      <c r="O305" s="19"/>
      <c r="P305" s="12"/>
      <c r="Q305" s="15"/>
      <c r="R305" s="15"/>
      <c r="S305" s="17">
        <f>IF(OR(NOT(ISNUMBER($B305)),$C305="完了"),"",TODAY()-$B305)</f>
        <v/>
      </c>
      <c r="T305" s="12"/>
      <c r="U305" s="18">
        <f>IF(ISNUMBER($K305),$K305,IF(ISNUMBER($J305),$J305,""))</f>
        <v/>
      </c>
      <c r="V305" s="17">
        <f>IF($D305="","",IFERROR(INDEX('製品一覧'!$C$5:$C$54,MATCH($D305,'製品一覧'!$A$5:$A$54,0)),""))</f>
        <v/>
      </c>
    </row>
    <row r="306" spans="1:22">
      <c r="A306" s="11"/>
      <c r="B306" s="15"/>
      <c r="C306" s="12"/>
      <c r="D306" s="11"/>
      <c r="E306" s="16">
        <f>IF($D306="","",IFERROR(INDEX('製品一覧'!$B$5:$B$54,MATCH($D306,'製品一覧'!$A$5:$A$54,0)),"型番が未登録"))</f>
        <v/>
      </c>
      <c r="F306" s="11"/>
      <c r="G306" s="12"/>
      <c r="H306" s="12"/>
      <c r="I306" s="19"/>
      <c r="J306" s="18">
        <f>IF($F306="","",IFERROR(IF(INDEX('製品登録台帳'!$E$5:$E$1004,MATCH($F306,'製品登録台帳'!$D$5:$D$1004,0))=0,"台帳になし",INDEX('製品登録台帳'!$E$5:$E$1004,MATCH($F306,'製品登録台帳'!$D$5:$D$1004,0))),"台帳になし"))</f>
        <v/>
      </c>
      <c r="K306" s="15"/>
      <c r="L306" s="18">
        <f>IF(AND(ISNUMBER($U306),ISNUMBER($V306),$V306&gt;0),IF(DAY($U306)&gt;DAY(DATE(YEAR($U306),MONTH($U306)+$V306+1,0)),DATE(YEAR($U306),MONTH($U306)+$V306+1,0),DATE(YEAR($U306),MONTH($U306)+$V306,DAY($U306))-1),"")</f>
        <v/>
      </c>
      <c r="M306" s="6">
        <f>IF($A306&amp;$D306&amp;$F306="","",IF($L306="","確認が必要",IF(ISNUMBER($B306),IF($B306&lt;=$L306,"期間内の目安","期限切れの目安"),"受付日を入力")))</f>
        <v/>
      </c>
      <c r="N306" s="12"/>
      <c r="O306" s="19"/>
      <c r="P306" s="12"/>
      <c r="Q306" s="15"/>
      <c r="R306" s="15"/>
      <c r="S306" s="17">
        <f>IF(OR(NOT(ISNUMBER($B306)),$C306="完了"),"",TODAY()-$B306)</f>
        <v/>
      </c>
      <c r="T306" s="12"/>
      <c r="U306" s="18">
        <f>IF(ISNUMBER($K306),$K306,IF(ISNUMBER($J306),$J306,""))</f>
        <v/>
      </c>
      <c r="V306" s="17">
        <f>IF($D306="","",IFERROR(INDEX('製品一覧'!$C$5:$C$54,MATCH($D306,'製品一覧'!$A$5:$A$54,0)),""))</f>
        <v/>
      </c>
    </row>
    <row r="307" spans="1:22">
      <c r="A307" s="11"/>
      <c r="B307" s="15"/>
      <c r="C307" s="12"/>
      <c r="D307" s="11"/>
      <c r="E307" s="16">
        <f>IF($D307="","",IFERROR(INDEX('製品一覧'!$B$5:$B$54,MATCH($D307,'製品一覧'!$A$5:$A$54,0)),"型番が未登録"))</f>
        <v/>
      </c>
      <c r="F307" s="11"/>
      <c r="G307" s="12"/>
      <c r="H307" s="12"/>
      <c r="I307" s="19"/>
      <c r="J307" s="18">
        <f>IF($F307="","",IFERROR(IF(INDEX('製品登録台帳'!$E$5:$E$1004,MATCH($F307,'製品登録台帳'!$D$5:$D$1004,0))=0,"台帳になし",INDEX('製品登録台帳'!$E$5:$E$1004,MATCH($F307,'製品登録台帳'!$D$5:$D$1004,0))),"台帳になし"))</f>
        <v/>
      </c>
      <c r="K307" s="15"/>
      <c r="L307" s="18">
        <f>IF(AND(ISNUMBER($U307),ISNUMBER($V307),$V307&gt;0),IF(DAY($U307)&gt;DAY(DATE(YEAR($U307),MONTH($U307)+$V307+1,0)),DATE(YEAR($U307),MONTH($U307)+$V307+1,0),DATE(YEAR($U307),MONTH($U307)+$V307,DAY($U307))-1),"")</f>
        <v/>
      </c>
      <c r="M307" s="6">
        <f>IF($A307&amp;$D307&amp;$F307="","",IF($L307="","確認が必要",IF(ISNUMBER($B307),IF($B307&lt;=$L307,"期間内の目安","期限切れの目安"),"受付日を入力")))</f>
        <v/>
      </c>
      <c r="N307" s="12"/>
      <c r="O307" s="19"/>
      <c r="P307" s="12"/>
      <c r="Q307" s="15"/>
      <c r="R307" s="15"/>
      <c r="S307" s="17">
        <f>IF(OR(NOT(ISNUMBER($B307)),$C307="完了"),"",TODAY()-$B307)</f>
        <v/>
      </c>
      <c r="T307" s="12"/>
      <c r="U307" s="18">
        <f>IF(ISNUMBER($K307),$K307,IF(ISNUMBER($J307),$J307,""))</f>
        <v/>
      </c>
      <c r="V307" s="17">
        <f>IF($D307="","",IFERROR(INDEX('製品一覧'!$C$5:$C$54,MATCH($D307,'製品一覧'!$A$5:$A$54,0)),""))</f>
        <v/>
      </c>
    </row>
    <row r="308" spans="1:22">
      <c r="A308" s="11"/>
      <c r="B308" s="15"/>
      <c r="C308" s="12"/>
      <c r="D308" s="11"/>
      <c r="E308" s="16">
        <f>IF($D308="","",IFERROR(INDEX('製品一覧'!$B$5:$B$54,MATCH($D308,'製品一覧'!$A$5:$A$54,0)),"型番が未登録"))</f>
        <v/>
      </c>
      <c r="F308" s="11"/>
      <c r="G308" s="12"/>
      <c r="H308" s="12"/>
      <c r="I308" s="19"/>
      <c r="J308" s="18">
        <f>IF($F308="","",IFERROR(IF(INDEX('製品登録台帳'!$E$5:$E$1004,MATCH($F308,'製品登録台帳'!$D$5:$D$1004,0))=0,"台帳になし",INDEX('製品登録台帳'!$E$5:$E$1004,MATCH($F308,'製品登録台帳'!$D$5:$D$1004,0))),"台帳になし"))</f>
        <v/>
      </c>
      <c r="K308" s="15"/>
      <c r="L308" s="18">
        <f>IF(AND(ISNUMBER($U308),ISNUMBER($V308),$V308&gt;0),IF(DAY($U308)&gt;DAY(DATE(YEAR($U308),MONTH($U308)+$V308+1,0)),DATE(YEAR($U308),MONTH($U308)+$V308+1,0),DATE(YEAR($U308),MONTH($U308)+$V308,DAY($U308))-1),"")</f>
        <v/>
      </c>
      <c r="M308" s="6">
        <f>IF($A308&amp;$D308&amp;$F308="","",IF($L308="","確認が必要",IF(ISNUMBER($B308),IF($B308&lt;=$L308,"期間内の目安","期限切れの目安"),"受付日を入力")))</f>
        <v/>
      </c>
      <c r="N308" s="12"/>
      <c r="O308" s="19"/>
      <c r="P308" s="12"/>
      <c r="Q308" s="15"/>
      <c r="R308" s="15"/>
      <c r="S308" s="17">
        <f>IF(OR(NOT(ISNUMBER($B308)),$C308="完了"),"",TODAY()-$B308)</f>
        <v/>
      </c>
      <c r="T308" s="12"/>
      <c r="U308" s="18">
        <f>IF(ISNUMBER($K308),$K308,IF(ISNUMBER($J308),$J308,""))</f>
        <v/>
      </c>
      <c r="V308" s="17">
        <f>IF($D308="","",IFERROR(INDEX('製品一覧'!$C$5:$C$54,MATCH($D308,'製品一覧'!$A$5:$A$54,0)),""))</f>
        <v/>
      </c>
    </row>
    <row r="309" spans="1:22">
      <c r="A309" s="11"/>
      <c r="B309" s="15"/>
      <c r="C309" s="12"/>
      <c r="D309" s="11"/>
      <c r="E309" s="16">
        <f>IF($D309="","",IFERROR(INDEX('製品一覧'!$B$5:$B$54,MATCH($D309,'製品一覧'!$A$5:$A$54,0)),"型番が未登録"))</f>
        <v/>
      </c>
      <c r="F309" s="11"/>
      <c r="G309" s="12"/>
      <c r="H309" s="12"/>
      <c r="I309" s="19"/>
      <c r="J309" s="18">
        <f>IF($F309="","",IFERROR(IF(INDEX('製品登録台帳'!$E$5:$E$1004,MATCH($F309,'製品登録台帳'!$D$5:$D$1004,0))=0,"台帳になし",INDEX('製品登録台帳'!$E$5:$E$1004,MATCH($F309,'製品登録台帳'!$D$5:$D$1004,0))),"台帳になし"))</f>
        <v/>
      </c>
      <c r="K309" s="15"/>
      <c r="L309" s="18">
        <f>IF(AND(ISNUMBER($U309),ISNUMBER($V309),$V309&gt;0),IF(DAY($U309)&gt;DAY(DATE(YEAR($U309),MONTH($U309)+$V309+1,0)),DATE(YEAR($U309),MONTH($U309)+$V309+1,0),DATE(YEAR($U309),MONTH($U309)+$V309,DAY($U309))-1),"")</f>
        <v/>
      </c>
      <c r="M309" s="6">
        <f>IF($A309&amp;$D309&amp;$F309="","",IF($L309="","確認が必要",IF(ISNUMBER($B309),IF($B309&lt;=$L309,"期間内の目安","期限切れの目安"),"受付日を入力")))</f>
        <v/>
      </c>
      <c r="N309" s="12"/>
      <c r="O309" s="19"/>
      <c r="P309" s="12"/>
      <c r="Q309" s="15"/>
      <c r="R309" s="15"/>
      <c r="S309" s="17">
        <f>IF(OR(NOT(ISNUMBER($B309)),$C309="完了"),"",TODAY()-$B309)</f>
        <v/>
      </c>
      <c r="T309" s="12"/>
      <c r="U309" s="18">
        <f>IF(ISNUMBER($K309),$K309,IF(ISNUMBER($J309),$J309,""))</f>
        <v/>
      </c>
      <c r="V309" s="17">
        <f>IF($D309="","",IFERROR(INDEX('製品一覧'!$C$5:$C$54,MATCH($D309,'製品一覧'!$A$5:$A$54,0)),""))</f>
        <v/>
      </c>
    </row>
    <row r="310" spans="1:22">
      <c r="A310" s="11"/>
      <c r="B310" s="15"/>
      <c r="C310" s="12"/>
      <c r="D310" s="11"/>
      <c r="E310" s="16">
        <f>IF($D310="","",IFERROR(INDEX('製品一覧'!$B$5:$B$54,MATCH($D310,'製品一覧'!$A$5:$A$54,0)),"型番が未登録"))</f>
        <v/>
      </c>
      <c r="F310" s="11"/>
      <c r="G310" s="12"/>
      <c r="H310" s="12"/>
      <c r="I310" s="19"/>
      <c r="J310" s="18">
        <f>IF($F310="","",IFERROR(IF(INDEX('製品登録台帳'!$E$5:$E$1004,MATCH($F310,'製品登録台帳'!$D$5:$D$1004,0))=0,"台帳になし",INDEX('製品登録台帳'!$E$5:$E$1004,MATCH($F310,'製品登録台帳'!$D$5:$D$1004,0))),"台帳になし"))</f>
        <v/>
      </c>
      <c r="K310" s="15"/>
      <c r="L310" s="18">
        <f>IF(AND(ISNUMBER($U310),ISNUMBER($V310),$V310&gt;0),IF(DAY($U310)&gt;DAY(DATE(YEAR($U310),MONTH($U310)+$V310+1,0)),DATE(YEAR($U310),MONTH($U310)+$V310+1,0),DATE(YEAR($U310),MONTH($U310)+$V310,DAY($U310))-1),"")</f>
        <v/>
      </c>
      <c r="M310" s="6">
        <f>IF($A310&amp;$D310&amp;$F310="","",IF($L310="","確認が必要",IF(ISNUMBER($B310),IF($B310&lt;=$L310,"期間内の目安","期限切れの目安"),"受付日を入力")))</f>
        <v/>
      </c>
      <c r="N310" s="12"/>
      <c r="O310" s="19"/>
      <c r="P310" s="12"/>
      <c r="Q310" s="15"/>
      <c r="R310" s="15"/>
      <c r="S310" s="17">
        <f>IF(OR(NOT(ISNUMBER($B310)),$C310="完了"),"",TODAY()-$B310)</f>
        <v/>
      </c>
      <c r="T310" s="12"/>
      <c r="U310" s="18">
        <f>IF(ISNUMBER($K310),$K310,IF(ISNUMBER($J310),$J310,""))</f>
        <v/>
      </c>
      <c r="V310" s="17">
        <f>IF($D310="","",IFERROR(INDEX('製品一覧'!$C$5:$C$54,MATCH($D310,'製品一覧'!$A$5:$A$54,0)),""))</f>
        <v/>
      </c>
    </row>
    <row r="311" spans="1:22">
      <c r="A311" s="11"/>
      <c r="B311" s="15"/>
      <c r="C311" s="12"/>
      <c r="D311" s="11"/>
      <c r="E311" s="16">
        <f>IF($D311="","",IFERROR(INDEX('製品一覧'!$B$5:$B$54,MATCH($D311,'製品一覧'!$A$5:$A$54,0)),"型番が未登録"))</f>
        <v/>
      </c>
      <c r="F311" s="11"/>
      <c r="G311" s="12"/>
      <c r="H311" s="12"/>
      <c r="I311" s="19"/>
      <c r="J311" s="18">
        <f>IF($F311="","",IFERROR(IF(INDEX('製品登録台帳'!$E$5:$E$1004,MATCH($F311,'製品登録台帳'!$D$5:$D$1004,0))=0,"台帳になし",INDEX('製品登録台帳'!$E$5:$E$1004,MATCH($F311,'製品登録台帳'!$D$5:$D$1004,0))),"台帳になし"))</f>
        <v/>
      </c>
      <c r="K311" s="15"/>
      <c r="L311" s="18">
        <f>IF(AND(ISNUMBER($U311),ISNUMBER($V311),$V311&gt;0),IF(DAY($U311)&gt;DAY(DATE(YEAR($U311),MONTH($U311)+$V311+1,0)),DATE(YEAR($U311),MONTH($U311)+$V311+1,0),DATE(YEAR($U311),MONTH($U311)+$V311,DAY($U311))-1),"")</f>
        <v/>
      </c>
      <c r="M311" s="6">
        <f>IF($A311&amp;$D311&amp;$F311="","",IF($L311="","確認が必要",IF(ISNUMBER($B311),IF($B311&lt;=$L311,"期間内の目安","期限切れの目安"),"受付日を入力")))</f>
        <v/>
      </c>
      <c r="N311" s="12"/>
      <c r="O311" s="19"/>
      <c r="P311" s="12"/>
      <c r="Q311" s="15"/>
      <c r="R311" s="15"/>
      <c r="S311" s="17">
        <f>IF(OR(NOT(ISNUMBER($B311)),$C311="完了"),"",TODAY()-$B311)</f>
        <v/>
      </c>
      <c r="T311" s="12"/>
      <c r="U311" s="18">
        <f>IF(ISNUMBER($K311),$K311,IF(ISNUMBER($J311),$J311,""))</f>
        <v/>
      </c>
      <c r="V311" s="17">
        <f>IF($D311="","",IFERROR(INDEX('製品一覧'!$C$5:$C$54,MATCH($D311,'製品一覧'!$A$5:$A$54,0)),""))</f>
        <v/>
      </c>
    </row>
    <row r="312" spans="1:22">
      <c r="A312" s="11"/>
      <c r="B312" s="15"/>
      <c r="C312" s="12"/>
      <c r="D312" s="11"/>
      <c r="E312" s="16">
        <f>IF($D312="","",IFERROR(INDEX('製品一覧'!$B$5:$B$54,MATCH($D312,'製品一覧'!$A$5:$A$54,0)),"型番が未登録"))</f>
        <v/>
      </c>
      <c r="F312" s="11"/>
      <c r="G312" s="12"/>
      <c r="H312" s="12"/>
      <c r="I312" s="19"/>
      <c r="J312" s="18">
        <f>IF($F312="","",IFERROR(IF(INDEX('製品登録台帳'!$E$5:$E$1004,MATCH($F312,'製品登録台帳'!$D$5:$D$1004,0))=0,"台帳になし",INDEX('製品登録台帳'!$E$5:$E$1004,MATCH($F312,'製品登録台帳'!$D$5:$D$1004,0))),"台帳になし"))</f>
        <v/>
      </c>
      <c r="K312" s="15"/>
      <c r="L312" s="18">
        <f>IF(AND(ISNUMBER($U312),ISNUMBER($V312),$V312&gt;0),IF(DAY($U312)&gt;DAY(DATE(YEAR($U312),MONTH($U312)+$V312+1,0)),DATE(YEAR($U312),MONTH($U312)+$V312+1,0),DATE(YEAR($U312),MONTH($U312)+$V312,DAY($U312))-1),"")</f>
        <v/>
      </c>
      <c r="M312" s="6">
        <f>IF($A312&amp;$D312&amp;$F312="","",IF($L312="","確認が必要",IF(ISNUMBER($B312),IF($B312&lt;=$L312,"期間内の目安","期限切れの目安"),"受付日を入力")))</f>
        <v/>
      </c>
      <c r="N312" s="12"/>
      <c r="O312" s="19"/>
      <c r="P312" s="12"/>
      <c r="Q312" s="15"/>
      <c r="R312" s="15"/>
      <c r="S312" s="17">
        <f>IF(OR(NOT(ISNUMBER($B312)),$C312="完了"),"",TODAY()-$B312)</f>
        <v/>
      </c>
      <c r="T312" s="12"/>
      <c r="U312" s="18">
        <f>IF(ISNUMBER($K312),$K312,IF(ISNUMBER($J312),$J312,""))</f>
        <v/>
      </c>
      <c r="V312" s="17">
        <f>IF($D312="","",IFERROR(INDEX('製品一覧'!$C$5:$C$54,MATCH($D312,'製品一覧'!$A$5:$A$54,0)),""))</f>
        <v/>
      </c>
    </row>
    <row r="313" spans="1:22">
      <c r="A313" s="11"/>
      <c r="B313" s="15"/>
      <c r="C313" s="12"/>
      <c r="D313" s="11"/>
      <c r="E313" s="16">
        <f>IF($D313="","",IFERROR(INDEX('製品一覧'!$B$5:$B$54,MATCH($D313,'製品一覧'!$A$5:$A$54,0)),"型番が未登録"))</f>
        <v/>
      </c>
      <c r="F313" s="11"/>
      <c r="G313" s="12"/>
      <c r="H313" s="12"/>
      <c r="I313" s="19"/>
      <c r="J313" s="18">
        <f>IF($F313="","",IFERROR(IF(INDEX('製品登録台帳'!$E$5:$E$1004,MATCH($F313,'製品登録台帳'!$D$5:$D$1004,0))=0,"台帳になし",INDEX('製品登録台帳'!$E$5:$E$1004,MATCH($F313,'製品登録台帳'!$D$5:$D$1004,0))),"台帳になし"))</f>
        <v/>
      </c>
      <c r="K313" s="15"/>
      <c r="L313" s="18">
        <f>IF(AND(ISNUMBER($U313),ISNUMBER($V313),$V313&gt;0),IF(DAY($U313)&gt;DAY(DATE(YEAR($U313),MONTH($U313)+$V313+1,0)),DATE(YEAR($U313),MONTH($U313)+$V313+1,0),DATE(YEAR($U313),MONTH($U313)+$V313,DAY($U313))-1),"")</f>
        <v/>
      </c>
      <c r="M313" s="6">
        <f>IF($A313&amp;$D313&amp;$F313="","",IF($L313="","確認が必要",IF(ISNUMBER($B313),IF($B313&lt;=$L313,"期間内の目安","期限切れの目安"),"受付日を入力")))</f>
        <v/>
      </c>
      <c r="N313" s="12"/>
      <c r="O313" s="19"/>
      <c r="P313" s="12"/>
      <c r="Q313" s="15"/>
      <c r="R313" s="15"/>
      <c r="S313" s="17">
        <f>IF(OR(NOT(ISNUMBER($B313)),$C313="完了"),"",TODAY()-$B313)</f>
        <v/>
      </c>
      <c r="T313" s="12"/>
      <c r="U313" s="18">
        <f>IF(ISNUMBER($K313),$K313,IF(ISNUMBER($J313),$J313,""))</f>
        <v/>
      </c>
      <c r="V313" s="17">
        <f>IF($D313="","",IFERROR(INDEX('製品一覧'!$C$5:$C$54,MATCH($D313,'製品一覧'!$A$5:$A$54,0)),""))</f>
        <v/>
      </c>
    </row>
    <row r="314" spans="1:22">
      <c r="A314" s="11"/>
      <c r="B314" s="15"/>
      <c r="C314" s="12"/>
      <c r="D314" s="11"/>
      <c r="E314" s="16">
        <f>IF($D314="","",IFERROR(INDEX('製品一覧'!$B$5:$B$54,MATCH($D314,'製品一覧'!$A$5:$A$54,0)),"型番が未登録"))</f>
        <v/>
      </c>
      <c r="F314" s="11"/>
      <c r="G314" s="12"/>
      <c r="H314" s="12"/>
      <c r="I314" s="19"/>
      <c r="J314" s="18">
        <f>IF($F314="","",IFERROR(IF(INDEX('製品登録台帳'!$E$5:$E$1004,MATCH($F314,'製品登録台帳'!$D$5:$D$1004,0))=0,"台帳になし",INDEX('製品登録台帳'!$E$5:$E$1004,MATCH($F314,'製品登録台帳'!$D$5:$D$1004,0))),"台帳になし"))</f>
        <v/>
      </c>
      <c r="K314" s="15"/>
      <c r="L314" s="18">
        <f>IF(AND(ISNUMBER($U314),ISNUMBER($V314),$V314&gt;0),IF(DAY($U314)&gt;DAY(DATE(YEAR($U314),MONTH($U314)+$V314+1,0)),DATE(YEAR($U314),MONTH($U314)+$V314+1,0),DATE(YEAR($U314),MONTH($U314)+$V314,DAY($U314))-1),"")</f>
        <v/>
      </c>
      <c r="M314" s="6">
        <f>IF($A314&amp;$D314&amp;$F314="","",IF($L314="","確認が必要",IF(ISNUMBER($B314),IF($B314&lt;=$L314,"期間内の目安","期限切れの目安"),"受付日を入力")))</f>
        <v/>
      </c>
      <c r="N314" s="12"/>
      <c r="O314" s="19"/>
      <c r="P314" s="12"/>
      <c r="Q314" s="15"/>
      <c r="R314" s="15"/>
      <c r="S314" s="17">
        <f>IF(OR(NOT(ISNUMBER($B314)),$C314="完了"),"",TODAY()-$B314)</f>
        <v/>
      </c>
      <c r="T314" s="12"/>
      <c r="U314" s="18">
        <f>IF(ISNUMBER($K314),$K314,IF(ISNUMBER($J314),$J314,""))</f>
        <v/>
      </c>
      <c r="V314" s="17">
        <f>IF($D314="","",IFERROR(INDEX('製品一覧'!$C$5:$C$54,MATCH($D314,'製品一覧'!$A$5:$A$54,0)),""))</f>
        <v/>
      </c>
    </row>
    <row r="315" spans="1:22">
      <c r="A315" s="11"/>
      <c r="B315" s="15"/>
      <c r="C315" s="12"/>
      <c r="D315" s="11"/>
      <c r="E315" s="16">
        <f>IF($D315="","",IFERROR(INDEX('製品一覧'!$B$5:$B$54,MATCH($D315,'製品一覧'!$A$5:$A$54,0)),"型番が未登録"))</f>
        <v/>
      </c>
      <c r="F315" s="11"/>
      <c r="G315" s="12"/>
      <c r="H315" s="12"/>
      <c r="I315" s="19"/>
      <c r="J315" s="18">
        <f>IF($F315="","",IFERROR(IF(INDEX('製品登録台帳'!$E$5:$E$1004,MATCH($F315,'製品登録台帳'!$D$5:$D$1004,0))=0,"台帳になし",INDEX('製品登録台帳'!$E$5:$E$1004,MATCH($F315,'製品登録台帳'!$D$5:$D$1004,0))),"台帳になし"))</f>
        <v/>
      </c>
      <c r="K315" s="15"/>
      <c r="L315" s="18">
        <f>IF(AND(ISNUMBER($U315),ISNUMBER($V315),$V315&gt;0),IF(DAY($U315)&gt;DAY(DATE(YEAR($U315),MONTH($U315)+$V315+1,0)),DATE(YEAR($U315),MONTH($U315)+$V315+1,0),DATE(YEAR($U315),MONTH($U315)+$V315,DAY($U315))-1),"")</f>
        <v/>
      </c>
      <c r="M315" s="6">
        <f>IF($A315&amp;$D315&amp;$F315="","",IF($L315="","確認が必要",IF(ISNUMBER($B315),IF($B315&lt;=$L315,"期間内の目安","期限切れの目安"),"受付日を入力")))</f>
        <v/>
      </c>
      <c r="N315" s="12"/>
      <c r="O315" s="19"/>
      <c r="P315" s="12"/>
      <c r="Q315" s="15"/>
      <c r="R315" s="15"/>
      <c r="S315" s="17">
        <f>IF(OR(NOT(ISNUMBER($B315)),$C315="完了"),"",TODAY()-$B315)</f>
        <v/>
      </c>
      <c r="T315" s="12"/>
      <c r="U315" s="18">
        <f>IF(ISNUMBER($K315),$K315,IF(ISNUMBER($J315),$J315,""))</f>
        <v/>
      </c>
      <c r="V315" s="17">
        <f>IF($D315="","",IFERROR(INDEX('製品一覧'!$C$5:$C$54,MATCH($D315,'製品一覧'!$A$5:$A$54,0)),""))</f>
        <v/>
      </c>
    </row>
    <row r="316" spans="1:22">
      <c r="A316" s="11"/>
      <c r="B316" s="15"/>
      <c r="C316" s="12"/>
      <c r="D316" s="11"/>
      <c r="E316" s="16">
        <f>IF($D316="","",IFERROR(INDEX('製品一覧'!$B$5:$B$54,MATCH($D316,'製品一覧'!$A$5:$A$54,0)),"型番が未登録"))</f>
        <v/>
      </c>
      <c r="F316" s="11"/>
      <c r="G316" s="12"/>
      <c r="H316" s="12"/>
      <c r="I316" s="19"/>
      <c r="J316" s="18">
        <f>IF($F316="","",IFERROR(IF(INDEX('製品登録台帳'!$E$5:$E$1004,MATCH($F316,'製品登録台帳'!$D$5:$D$1004,0))=0,"台帳になし",INDEX('製品登録台帳'!$E$5:$E$1004,MATCH($F316,'製品登録台帳'!$D$5:$D$1004,0))),"台帳になし"))</f>
        <v/>
      </c>
      <c r="K316" s="15"/>
      <c r="L316" s="18">
        <f>IF(AND(ISNUMBER($U316),ISNUMBER($V316),$V316&gt;0),IF(DAY($U316)&gt;DAY(DATE(YEAR($U316),MONTH($U316)+$V316+1,0)),DATE(YEAR($U316),MONTH($U316)+$V316+1,0),DATE(YEAR($U316),MONTH($U316)+$V316,DAY($U316))-1),"")</f>
        <v/>
      </c>
      <c r="M316" s="6">
        <f>IF($A316&amp;$D316&amp;$F316="","",IF($L316="","確認が必要",IF(ISNUMBER($B316),IF($B316&lt;=$L316,"期間内の目安","期限切れの目安"),"受付日を入力")))</f>
        <v/>
      </c>
      <c r="N316" s="12"/>
      <c r="O316" s="19"/>
      <c r="P316" s="12"/>
      <c r="Q316" s="15"/>
      <c r="R316" s="15"/>
      <c r="S316" s="17">
        <f>IF(OR(NOT(ISNUMBER($B316)),$C316="完了"),"",TODAY()-$B316)</f>
        <v/>
      </c>
      <c r="T316" s="12"/>
      <c r="U316" s="18">
        <f>IF(ISNUMBER($K316),$K316,IF(ISNUMBER($J316),$J316,""))</f>
        <v/>
      </c>
      <c r="V316" s="17">
        <f>IF($D316="","",IFERROR(INDEX('製品一覧'!$C$5:$C$54,MATCH($D316,'製品一覧'!$A$5:$A$54,0)),""))</f>
        <v/>
      </c>
    </row>
    <row r="317" spans="1:22">
      <c r="A317" s="11"/>
      <c r="B317" s="15"/>
      <c r="C317" s="12"/>
      <c r="D317" s="11"/>
      <c r="E317" s="16">
        <f>IF($D317="","",IFERROR(INDEX('製品一覧'!$B$5:$B$54,MATCH($D317,'製品一覧'!$A$5:$A$54,0)),"型番が未登録"))</f>
        <v/>
      </c>
      <c r="F317" s="11"/>
      <c r="G317" s="12"/>
      <c r="H317" s="12"/>
      <c r="I317" s="19"/>
      <c r="J317" s="18">
        <f>IF($F317="","",IFERROR(IF(INDEX('製品登録台帳'!$E$5:$E$1004,MATCH($F317,'製品登録台帳'!$D$5:$D$1004,0))=0,"台帳になし",INDEX('製品登録台帳'!$E$5:$E$1004,MATCH($F317,'製品登録台帳'!$D$5:$D$1004,0))),"台帳になし"))</f>
        <v/>
      </c>
      <c r="K317" s="15"/>
      <c r="L317" s="18">
        <f>IF(AND(ISNUMBER($U317),ISNUMBER($V317),$V317&gt;0),IF(DAY($U317)&gt;DAY(DATE(YEAR($U317),MONTH($U317)+$V317+1,0)),DATE(YEAR($U317),MONTH($U317)+$V317+1,0),DATE(YEAR($U317),MONTH($U317)+$V317,DAY($U317))-1),"")</f>
        <v/>
      </c>
      <c r="M317" s="6">
        <f>IF($A317&amp;$D317&amp;$F317="","",IF($L317="","確認が必要",IF(ISNUMBER($B317),IF($B317&lt;=$L317,"期間内の目安","期限切れの目安"),"受付日を入力")))</f>
        <v/>
      </c>
      <c r="N317" s="12"/>
      <c r="O317" s="19"/>
      <c r="P317" s="12"/>
      <c r="Q317" s="15"/>
      <c r="R317" s="15"/>
      <c r="S317" s="17">
        <f>IF(OR(NOT(ISNUMBER($B317)),$C317="完了"),"",TODAY()-$B317)</f>
        <v/>
      </c>
      <c r="T317" s="12"/>
      <c r="U317" s="18">
        <f>IF(ISNUMBER($K317),$K317,IF(ISNUMBER($J317),$J317,""))</f>
        <v/>
      </c>
      <c r="V317" s="17">
        <f>IF($D317="","",IFERROR(INDEX('製品一覧'!$C$5:$C$54,MATCH($D317,'製品一覧'!$A$5:$A$54,0)),""))</f>
        <v/>
      </c>
    </row>
    <row r="318" spans="1:22">
      <c r="A318" s="11"/>
      <c r="B318" s="15"/>
      <c r="C318" s="12"/>
      <c r="D318" s="11"/>
      <c r="E318" s="16">
        <f>IF($D318="","",IFERROR(INDEX('製品一覧'!$B$5:$B$54,MATCH($D318,'製品一覧'!$A$5:$A$54,0)),"型番が未登録"))</f>
        <v/>
      </c>
      <c r="F318" s="11"/>
      <c r="G318" s="12"/>
      <c r="H318" s="12"/>
      <c r="I318" s="19"/>
      <c r="J318" s="18">
        <f>IF($F318="","",IFERROR(IF(INDEX('製品登録台帳'!$E$5:$E$1004,MATCH($F318,'製品登録台帳'!$D$5:$D$1004,0))=0,"台帳になし",INDEX('製品登録台帳'!$E$5:$E$1004,MATCH($F318,'製品登録台帳'!$D$5:$D$1004,0))),"台帳になし"))</f>
        <v/>
      </c>
      <c r="K318" s="15"/>
      <c r="L318" s="18">
        <f>IF(AND(ISNUMBER($U318),ISNUMBER($V318),$V318&gt;0),IF(DAY($U318)&gt;DAY(DATE(YEAR($U318),MONTH($U318)+$V318+1,0)),DATE(YEAR($U318),MONTH($U318)+$V318+1,0),DATE(YEAR($U318),MONTH($U318)+$V318,DAY($U318))-1),"")</f>
        <v/>
      </c>
      <c r="M318" s="6">
        <f>IF($A318&amp;$D318&amp;$F318="","",IF($L318="","確認が必要",IF(ISNUMBER($B318),IF($B318&lt;=$L318,"期間内の目安","期限切れの目安"),"受付日を入力")))</f>
        <v/>
      </c>
      <c r="N318" s="12"/>
      <c r="O318" s="19"/>
      <c r="P318" s="12"/>
      <c r="Q318" s="15"/>
      <c r="R318" s="15"/>
      <c r="S318" s="17">
        <f>IF(OR(NOT(ISNUMBER($B318)),$C318="完了"),"",TODAY()-$B318)</f>
        <v/>
      </c>
      <c r="T318" s="12"/>
      <c r="U318" s="18">
        <f>IF(ISNUMBER($K318),$K318,IF(ISNUMBER($J318),$J318,""))</f>
        <v/>
      </c>
      <c r="V318" s="17">
        <f>IF($D318="","",IFERROR(INDEX('製品一覧'!$C$5:$C$54,MATCH($D318,'製品一覧'!$A$5:$A$54,0)),""))</f>
        <v/>
      </c>
    </row>
    <row r="319" spans="1:22">
      <c r="A319" s="11"/>
      <c r="B319" s="15"/>
      <c r="C319" s="12"/>
      <c r="D319" s="11"/>
      <c r="E319" s="16">
        <f>IF($D319="","",IFERROR(INDEX('製品一覧'!$B$5:$B$54,MATCH($D319,'製品一覧'!$A$5:$A$54,0)),"型番が未登録"))</f>
        <v/>
      </c>
      <c r="F319" s="11"/>
      <c r="G319" s="12"/>
      <c r="H319" s="12"/>
      <c r="I319" s="19"/>
      <c r="J319" s="18">
        <f>IF($F319="","",IFERROR(IF(INDEX('製品登録台帳'!$E$5:$E$1004,MATCH($F319,'製品登録台帳'!$D$5:$D$1004,0))=0,"台帳になし",INDEX('製品登録台帳'!$E$5:$E$1004,MATCH($F319,'製品登録台帳'!$D$5:$D$1004,0))),"台帳になし"))</f>
        <v/>
      </c>
      <c r="K319" s="15"/>
      <c r="L319" s="18">
        <f>IF(AND(ISNUMBER($U319),ISNUMBER($V319),$V319&gt;0),IF(DAY($U319)&gt;DAY(DATE(YEAR($U319),MONTH($U319)+$V319+1,0)),DATE(YEAR($U319),MONTH($U319)+$V319+1,0),DATE(YEAR($U319),MONTH($U319)+$V319,DAY($U319))-1),"")</f>
        <v/>
      </c>
      <c r="M319" s="6">
        <f>IF($A319&amp;$D319&amp;$F319="","",IF($L319="","確認が必要",IF(ISNUMBER($B319),IF($B319&lt;=$L319,"期間内の目安","期限切れの目安"),"受付日を入力")))</f>
        <v/>
      </c>
      <c r="N319" s="12"/>
      <c r="O319" s="19"/>
      <c r="P319" s="12"/>
      <c r="Q319" s="15"/>
      <c r="R319" s="15"/>
      <c r="S319" s="17">
        <f>IF(OR(NOT(ISNUMBER($B319)),$C319="完了"),"",TODAY()-$B319)</f>
        <v/>
      </c>
      <c r="T319" s="12"/>
      <c r="U319" s="18">
        <f>IF(ISNUMBER($K319),$K319,IF(ISNUMBER($J319),$J319,""))</f>
        <v/>
      </c>
      <c r="V319" s="17">
        <f>IF($D319="","",IFERROR(INDEX('製品一覧'!$C$5:$C$54,MATCH($D319,'製品一覧'!$A$5:$A$54,0)),""))</f>
        <v/>
      </c>
    </row>
    <row r="320" spans="1:22">
      <c r="A320" s="11"/>
      <c r="B320" s="15"/>
      <c r="C320" s="12"/>
      <c r="D320" s="11"/>
      <c r="E320" s="16">
        <f>IF($D320="","",IFERROR(INDEX('製品一覧'!$B$5:$B$54,MATCH($D320,'製品一覧'!$A$5:$A$54,0)),"型番が未登録"))</f>
        <v/>
      </c>
      <c r="F320" s="11"/>
      <c r="G320" s="12"/>
      <c r="H320" s="12"/>
      <c r="I320" s="19"/>
      <c r="J320" s="18">
        <f>IF($F320="","",IFERROR(IF(INDEX('製品登録台帳'!$E$5:$E$1004,MATCH($F320,'製品登録台帳'!$D$5:$D$1004,0))=0,"台帳になし",INDEX('製品登録台帳'!$E$5:$E$1004,MATCH($F320,'製品登録台帳'!$D$5:$D$1004,0))),"台帳になし"))</f>
        <v/>
      </c>
      <c r="K320" s="15"/>
      <c r="L320" s="18">
        <f>IF(AND(ISNUMBER($U320),ISNUMBER($V320),$V320&gt;0),IF(DAY($U320)&gt;DAY(DATE(YEAR($U320),MONTH($U320)+$V320+1,0)),DATE(YEAR($U320),MONTH($U320)+$V320+1,0),DATE(YEAR($U320),MONTH($U320)+$V320,DAY($U320))-1),"")</f>
        <v/>
      </c>
      <c r="M320" s="6">
        <f>IF($A320&amp;$D320&amp;$F320="","",IF($L320="","確認が必要",IF(ISNUMBER($B320),IF($B320&lt;=$L320,"期間内の目安","期限切れの目安"),"受付日を入力")))</f>
        <v/>
      </c>
      <c r="N320" s="12"/>
      <c r="O320" s="19"/>
      <c r="P320" s="12"/>
      <c r="Q320" s="15"/>
      <c r="R320" s="15"/>
      <c r="S320" s="17">
        <f>IF(OR(NOT(ISNUMBER($B320)),$C320="完了"),"",TODAY()-$B320)</f>
        <v/>
      </c>
      <c r="T320" s="12"/>
      <c r="U320" s="18">
        <f>IF(ISNUMBER($K320),$K320,IF(ISNUMBER($J320),$J320,""))</f>
        <v/>
      </c>
      <c r="V320" s="17">
        <f>IF($D320="","",IFERROR(INDEX('製品一覧'!$C$5:$C$54,MATCH($D320,'製品一覧'!$A$5:$A$54,0)),""))</f>
        <v/>
      </c>
    </row>
    <row r="321" spans="1:22">
      <c r="A321" s="11"/>
      <c r="B321" s="15"/>
      <c r="C321" s="12"/>
      <c r="D321" s="11"/>
      <c r="E321" s="16">
        <f>IF($D321="","",IFERROR(INDEX('製品一覧'!$B$5:$B$54,MATCH($D321,'製品一覧'!$A$5:$A$54,0)),"型番が未登録"))</f>
        <v/>
      </c>
      <c r="F321" s="11"/>
      <c r="G321" s="12"/>
      <c r="H321" s="12"/>
      <c r="I321" s="19"/>
      <c r="J321" s="18">
        <f>IF($F321="","",IFERROR(IF(INDEX('製品登録台帳'!$E$5:$E$1004,MATCH($F321,'製品登録台帳'!$D$5:$D$1004,0))=0,"台帳になし",INDEX('製品登録台帳'!$E$5:$E$1004,MATCH($F321,'製品登録台帳'!$D$5:$D$1004,0))),"台帳になし"))</f>
        <v/>
      </c>
      <c r="K321" s="15"/>
      <c r="L321" s="18">
        <f>IF(AND(ISNUMBER($U321),ISNUMBER($V321),$V321&gt;0),IF(DAY($U321)&gt;DAY(DATE(YEAR($U321),MONTH($U321)+$V321+1,0)),DATE(YEAR($U321),MONTH($U321)+$V321+1,0),DATE(YEAR($U321),MONTH($U321)+$V321,DAY($U321))-1),"")</f>
        <v/>
      </c>
      <c r="M321" s="6">
        <f>IF($A321&amp;$D321&amp;$F321="","",IF($L321="","確認が必要",IF(ISNUMBER($B321),IF($B321&lt;=$L321,"期間内の目安","期限切れの目安"),"受付日を入力")))</f>
        <v/>
      </c>
      <c r="N321" s="12"/>
      <c r="O321" s="19"/>
      <c r="P321" s="12"/>
      <c r="Q321" s="15"/>
      <c r="R321" s="15"/>
      <c r="S321" s="17">
        <f>IF(OR(NOT(ISNUMBER($B321)),$C321="完了"),"",TODAY()-$B321)</f>
        <v/>
      </c>
      <c r="T321" s="12"/>
      <c r="U321" s="18">
        <f>IF(ISNUMBER($K321),$K321,IF(ISNUMBER($J321),$J321,""))</f>
        <v/>
      </c>
      <c r="V321" s="17">
        <f>IF($D321="","",IFERROR(INDEX('製品一覧'!$C$5:$C$54,MATCH($D321,'製品一覧'!$A$5:$A$54,0)),""))</f>
        <v/>
      </c>
    </row>
    <row r="322" spans="1:22">
      <c r="A322" s="11"/>
      <c r="B322" s="15"/>
      <c r="C322" s="12"/>
      <c r="D322" s="11"/>
      <c r="E322" s="16">
        <f>IF($D322="","",IFERROR(INDEX('製品一覧'!$B$5:$B$54,MATCH($D322,'製品一覧'!$A$5:$A$54,0)),"型番が未登録"))</f>
        <v/>
      </c>
      <c r="F322" s="11"/>
      <c r="G322" s="12"/>
      <c r="H322" s="12"/>
      <c r="I322" s="19"/>
      <c r="J322" s="18">
        <f>IF($F322="","",IFERROR(IF(INDEX('製品登録台帳'!$E$5:$E$1004,MATCH($F322,'製品登録台帳'!$D$5:$D$1004,0))=0,"台帳になし",INDEX('製品登録台帳'!$E$5:$E$1004,MATCH($F322,'製品登録台帳'!$D$5:$D$1004,0))),"台帳になし"))</f>
        <v/>
      </c>
      <c r="K322" s="15"/>
      <c r="L322" s="18">
        <f>IF(AND(ISNUMBER($U322),ISNUMBER($V322),$V322&gt;0),IF(DAY($U322)&gt;DAY(DATE(YEAR($U322),MONTH($U322)+$V322+1,0)),DATE(YEAR($U322),MONTH($U322)+$V322+1,0),DATE(YEAR($U322),MONTH($U322)+$V322,DAY($U322))-1),"")</f>
        <v/>
      </c>
      <c r="M322" s="6">
        <f>IF($A322&amp;$D322&amp;$F322="","",IF($L322="","確認が必要",IF(ISNUMBER($B322),IF($B322&lt;=$L322,"期間内の目安","期限切れの目安"),"受付日を入力")))</f>
        <v/>
      </c>
      <c r="N322" s="12"/>
      <c r="O322" s="19"/>
      <c r="P322" s="12"/>
      <c r="Q322" s="15"/>
      <c r="R322" s="15"/>
      <c r="S322" s="17">
        <f>IF(OR(NOT(ISNUMBER($B322)),$C322="完了"),"",TODAY()-$B322)</f>
        <v/>
      </c>
      <c r="T322" s="12"/>
      <c r="U322" s="18">
        <f>IF(ISNUMBER($K322),$K322,IF(ISNUMBER($J322),$J322,""))</f>
        <v/>
      </c>
      <c r="V322" s="17">
        <f>IF($D322="","",IFERROR(INDEX('製品一覧'!$C$5:$C$54,MATCH($D322,'製品一覧'!$A$5:$A$54,0)),""))</f>
        <v/>
      </c>
    </row>
    <row r="323" spans="1:22">
      <c r="A323" s="11"/>
      <c r="B323" s="15"/>
      <c r="C323" s="12"/>
      <c r="D323" s="11"/>
      <c r="E323" s="16">
        <f>IF($D323="","",IFERROR(INDEX('製品一覧'!$B$5:$B$54,MATCH($D323,'製品一覧'!$A$5:$A$54,0)),"型番が未登録"))</f>
        <v/>
      </c>
      <c r="F323" s="11"/>
      <c r="G323" s="12"/>
      <c r="H323" s="12"/>
      <c r="I323" s="19"/>
      <c r="J323" s="18">
        <f>IF($F323="","",IFERROR(IF(INDEX('製品登録台帳'!$E$5:$E$1004,MATCH($F323,'製品登録台帳'!$D$5:$D$1004,0))=0,"台帳になし",INDEX('製品登録台帳'!$E$5:$E$1004,MATCH($F323,'製品登録台帳'!$D$5:$D$1004,0))),"台帳になし"))</f>
        <v/>
      </c>
      <c r="K323" s="15"/>
      <c r="L323" s="18">
        <f>IF(AND(ISNUMBER($U323),ISNUMBER($V323),$V323&gt;0),IF(DAY($U323)&gt;DAY(DATE(YEAR($U323),MONTH($U323)+$V323+1,0)),DATE(YEAR($U323),MONTH($U323)+$V323+1,0),DATE(YEAR($U323),MONTH($U323)+$V323,DAY($U323))-1),"")</f>
        <v/>
      </c>
      <c r="M323" s="6">
        <f>IF($A323&amp;$D323&amp;$F323="","",IF($L323="","確認が必要",IF(ISNUMBER($B323),IF($B323&lt;=$L323,"期間内の目安","期限切れの目安"),"受付日を入力")))</f>
        <v/>
      </c>
      <c r="N323" s="12"/>
      <c r="O323" s="19"/>
      <c r="P323" s="12"/>
      <c r="Q323" s="15"/>
      <c r="R323" s="15"/>
      <c r="S323" s="17">
        <f>IF(OR(NOT(ISNUMBER($B323)),$C323="完了"),"",TODAY()-$B323)</f>
        <v/>
      </c>
      <c r="T323" s="12"/>
      <c r="U323" s="18">
        <f>IF(ISNUMBER($K323),$K323,IF(ISNUMBER($J323),$J323,""))</f>
        <v/>
      </c>
      <c r="V323" s="17">
        <f>IF($D323="","",IFERROR(INDEX('製品一覧'!$C$5:$C$54,MATCH($D323,'製品一覧'!$A$5:$A$54,0)),""))</f>
        <v/>
      </c>
    </row>
    <row r="324" spans="1:22">
      <c r="A324" s="11"/>
      <c r="B324" s="15"/>
      <c r="C324" s="12"/>
      <c r="D324" s="11"/>
      <c r="E324" s="16">
        <f>IF($D324="","",IFERROR(INDEX('製品一覧'!$B$5:$B$54,MATCH($D324,'製品一覧'!$A$5:$A$54,0)),"型番が未登録"))</f>
        <v/>
      </c>
      <c r="F324" s="11"/>
      <c r="G324" s="12"/>
      <c r="H324" s="12"/>
      <c r="I324" s="19"/>
      <c r="J324" s="18">
        <f>IF($F324="","",IFERROR(IF(INDEX('製品登録台帳'!$E$5:$E$1004,MATCH($F324,'製品登録台帳'!$D$5:$D$1004,0))=0,"台帳になし",INDEX('製品登録台帳'!$E$5:$E$1004,MATCH($F324,'製品登録台帳'!$D$5:$D$1004,0))),"台帳になし"))</f>
        <v/>
      </c>
      <c r="K324" s="15"/>
      <c r="L324" s="18">
        <f>IF(AND(ISNUMBER($U324),ISNUMBER($V324),$V324&gt;0),IF(DAY($U324)&gt;DAY(DATE(YEAR($U324),MONTH($U324)+$V324+1,0)),DATE(YEAR($U324),MONTH($U324)+$V324+1,0),DATE(YEAR($U324),MONTH($U324)+$V324,DAY($U324))-1),"")</f>
        <v/>
      </c>
      <c r="M324" s="6">
        <f>IF($A324&amp;$D324&amp;$F324="","",IF($L324="","確認が必要",IF(ISNUMBER($B324),IF($B324&lt;=$L324,"期間内の目安","期限切れの目安"),"受付日を入力")))</f>
        <v/>
      </c>
      <c r="N324" s="12"/>
      <c r="O324" s="19"/>
      <c r="P324" s="12"/>
      <c r="Q324" s="15"/>
      <c r="R324" s="15"/>
      <c r="S324" s="17">
        <f>IF(OR(NOT(ISNUMBER($B324)),$C324="完了"),"",TODAY()-$B324)</f>
        <v/>
      </c>
      <c r="T324" s="12"/>
      <c r="U324" s="18">
        <f>IF(ISNUMBER($K324),$K324,IF(ISNUMBER($J324),$J324,""))</f>
        <v/>
      </c>
      <c r="V324" s="17">
        <f>IF($D324="","",IFERROR(INDEX('製品一覧'!$C$5:$C$54,MATCH($D324,'製品一覧'!$A$5:$A$54,0)),""))</f>
        <v/>
      </c>
    </row>
    <row r="325" spans="1:22">
      <c r="A325" s="11"/>
      <c r="B325" s="15"/>
      <c r="C325" s="12"/>
      <c r="D325" s="11"/>
      <c r="E325" s="16">
        <f>IF($D325="","",IFERROR(INDEX('製品一覧'!$B$5:$B$54,MATCH($D325,'製品一覧'!$A$5:$A$54,0)),"型番が未登録"))</f>
        <v/>
      </c>
      <c r="F325" s="11"/>
      <c r="G325" s="12"/>
      <c r="H325" s="12"/>
      <c r="I325" s="19"/>
      <c r="J325" s="18">
        <f>IF($F325="","",IFERROR(IF(INDEX('製品登録台帳'!$E$5:$E$1004,MATCH($F325,'製品登録台帳'!$D$5:$D$1004,0))=0,"台帳になし",INDEX('製品登録台帳'!$E$5:$E$1004,MATCH($F325,'製品登録台帳'!$D$5:$D$1004,0))),"台帳になし"))</f>
        <v/>
      </c>
      <c r="K325" s="15"/>
      <c r="L325" s="18">
        <f>IF(AND(ISNUMBER($U325),ISNUMBER($V325),$V325&gt;0),IF(DAY($U325)&gt;DAY(DATE(YEAR($U325),MONTH($U325)+$V325+1,0)),DATE(YEAR($U325),MONTH($U325)+$V325+1,0),DATE(YEAR($U325),MONTH($U325)+$V325,DAY($U325))-1),"")</f>
        <v/>
      </c>
      <c r="M325" s="6">
        <f>IF($A325&amp;$D325&amp;$F325="","",IF($L325="","確認が必要",IF(ISNUMBER($B325),IF($B325&lt;=$L325,"期間内の目安","期限切れの目安"),"受付日を入力")))</f>
        <v/>
      </c>
      <c r="N325" s="12"/>
      <c r="O325" s="19"/>
      <c r="P325" s="12"/>
      <c r="Q325" s="15"/>
      <c r="R325" s="15"/>
      <c r="S325" s="17">
        <f>IF(OR(NOT(ISNUMBER($B325)),$C325="完了"),"",TODAY()-$B325)</f>
        <v/>
      </c>
      <c r="T325" s="12"/>
      <c r="U325" s="18">
        <f>IF(ISNUMBER($K325),$K325,IF(ISNUMBER($J325),$J325,""))</f>
        <v/>
      </c>
      <c r="V325" s="17">
        <f>IF($D325="","",IFERROR(INDEX('製品一覧'!$C$5:$C$54,MATCH($D325,'製品一覧'!$A$5:$A$54,0)),""))</f>
        <v/>
      </c>
    </row>
    <row r="326" spans="1:22">
      <c r="A326" s="11"/>
      <c r="B326" s="15"/>
      <c r="C326" s="12"/>
      <c r="D326" s="11"/>
      <c r="E326" s="16">
        <f>IF($D326="","",IFERROR(INDEX('製品一覧'!$B$5:$B$54,MATCH($D326,'製品一覧'!$A$5:$A$54,0)),"型番が未登録"))</f>
        <v/>
      </c>
      <c r="F326" s="11"/>
      <c r="G326" s="12"/>
      <c r="H326" s="12"/>
      <c r="I326" s="19"/>
      <c r="J326" s="18">
        <f>IF($F326="","",IFERROR(IF(INDEX('製品登録台帳'!$E$5:$E$1004,MATCH($F326,'製品登録台帳'!$D$5:$D$1004,0))=0,"台帳になし",INDEX('製品登録台帳'!$E$5:$E$1004,MATCH($F326,'製品登録台帳'!$D$5:$D$1004,0))),"台帳になし"))</f>
        <v/>
      </c>
      <c r="K326" s="15"/>
      <c r="L326" s="18">
        <f>IF(AND(ISNUMBER($U326),ISNUMBER($V326),$V326&gt;0),IF(DAY($U326)&gt;DAY(DATE(YEAR($U326),MONTH($U326)+$V326+1,0)),DATE(YEAR($U326),MONTH($U326)+$V326+1,0),DATE(YEAR($U326),MONTH($U326)+$V326,DAY($U326))-1),"")</f>
        <v/>
      </c>
      <c r="M326" s="6">
        <f>IF($A326&amp;$D326&amp;$F326="","",IF($L326="","確認が必要",IF(ISNUMBER($B326),IF($B326&lt;=$L326,"期間内の目安","期限切れの目安"),"受付日を入力")))</f>
        <v/>
      </c>
      <c r="N326" s="12"/>
      <c r="O326" s="19"/>
      <c r="P326" s="12"/>
      <c r="Q326" s="15"/>
      <c r="R326" s="15"/>
      <c r="S326" s="17">
        <f>IF(OR(NOT(ISNUMBER($B326)),$C326="完了"),"",TODAY()-$B326)</f>
        <v/>
      </c>
      <c r="T326" s="12"/>
      <c r="U326" s="18">
        <f>IF(ISNUMBER($K326),$K326,IF(ISNUMBER($J326),$J326,""))</f>
        <v/>
      </c>
      <c r="V326" s="17">
        <f>IF($D326="","",IFERROR(INDEX('製品一覧'!$C$5:$C$54,MATCH($D326,'製品一覧'!$A$5:$A$54,0)),""))</f>
        <v/>
      </c>
    </row>
    <row r="327" spans="1:22">
      <c r="A327" s="11"/>
      <c r="B327" s="15"/>
      <c r="C327" s="12"/>
      <c r="D327" s="11"/>
      <c r="E327" s="16">
        <f>IF($D327="","",IFERROR(INDEX('製品一覧'!$B$5:$B$54,MATCH($D327,'製品一覧'!$A$5:$A$54,0)),"型番が未登録"))</f>
        <v/>
      </c>
      <c r="F327" s="11"/>
      <c r="G327" s="12"/>
      <c r="H327" s="12"/>
      <c r="I327" s="19"/>
      <c r="J327" s="18">
        <f>IF($F327="","",IFERROR(IF(INDEX('製品登録台帳'!$E$5:$E$1004,MATCH($F327,'製品登録台帳'!$D$5:$D$1004,0))=0,"台帳になし",INDEX('製品登録台帳'!$E$5:$E$1004,MATCH($F327,'製品登録台帳'!$D$5:$D$1004,0))),"台帳になし"))</f>
        <v/>
      </c>
      <c r="K327" s="15"/>
      <c r="L327" s="18">
        <f>IF(AND(ISNUMBER($U327),ISNUMBER($V327),$V327&gt;0),IF(DAY($U327)&gt;DAY(DATE(YEAR($U327),MONTH($U327)+$V327+1,0)),DATE(YEAR($U327),MONTH($U327)+$V327+1,0),DATE(YEAR($U327),MONTH($U327)+$V327,DAY($U327))-1),"")</f>
        <v/>
      </c>
      <c r="M327" s="6">
        <f>IF($A327&amp;$D327&amp;$F327="","",IF($L327="","確認が必要",IF(ISNUMBER($B327),IF($B327&lt;=$L327,"期間内の目安","期限切れの目安"),"受付日を入力")))</f>
        <v/>
      </c>
      <c r="N327" s="12"/>
      <c r="O327" s="19"/>
      <c r="P327" s="12"/>
      <c r="Q327" s="15"/>
      <c r="R327" s="15"/>
      <c r="S327" s="17">
        <f>IF(OR(NOT(ISNUMBER($B327)),$C327="完了"),"",TODAY()-$B327)</f>
        <v/>
      </c>
      <c r="T327" s="12"/>
      <c r="U327" s="18">
        <f>IF(ISNUMBER($K327),$K327,IF(ISNUMBER($J327),$J327,""))</f>
        <v/>
      </c>
      <c r="V327" s="17">
        <f>IF($D327="","",IFERROR(INDEX('製品一覧'!$C$5:$C$54,MATCH($D327,'製品一覧'!$A$5:$A$54,0)),""))</f>
        <v/>
      </c>
    </row>
    <row r="328" spans="1:22">
      <c r="A328" s="11"/>
      <c r="B328" s="15"/>
      <c r="C328" s="12"/>
      <c r="D328" s="11"/>
      <c r="E328" s="16">
        <f>IF($D328="","",IFERROR(INDEX('製品一覧'!$B$5:$B$54,MATCH($D328,'製品一覧'!$A$5:$A$54,0)),"型番が未登録"))</f>
        <v/>
      </c>
      <c r="F328" s="11"/>
      <c r="G328" s="12"/>
      <c r="H328" s="12"/>
      <c r="I328" s="19"/>
      <c r="J328" s="18">
        <f>IF($F328="","",IFERROR(IF(INDEX('製品登録台帳'!$E$5:$E$1004,MATCH($F328,'製品登録台帳'!$D$5:$D$1004,0))=0,"台帳になし",INDEX('製品登録台帳'!$E$5:$E$1004,MATCH($F328,'製品登録台帳'!$D$5:$D$1004,0))),"台帳になし"))</f>
        <v/>
      </c>
      <c r="K328" s="15"/>
      <c r="L328" s="18">
        <f>IF(AND(ISNUMBER($U328),ISNUMBER($V328),$V328&gt;0),IF(DAY($U328)&gt;DAY(DATE(YEAR($U328),MONTH($U328)+$V328+1,0)),DATE(YEAR($U328),MONTH($U328)+$V328+1,0),DATE(YEAR($U328),MONTH($U328)+$V328,DAY($U328))-1),"")</f>
        <v/>
      </c>
      <c r="M328" s="6">
        <f>IF($A328&amp;$D328&amp;$F328="","",IF($L328="","確認が必要",IF(ISNUMBER($B328),IF($B328&lt;=$L328,"期間内の目安","期限切れの目安"),"受付日を入力")))</f>
        <v/>
      </c>
      <c r="N328" s="12"/>
      <c r="O328" s="19"/>
      <c r="P328" s="12"/>
      <c r="Q328" s="15"/>
      <c r="R328" s="15"/>
      <c r="S328" s="17">
        <f>IF(OR(NOT(ISNUMBER($B328)),$C328="完了"),"",TODAY()-$B328)</f>
        <v/>
      </c>
      <c r="T328" s="12"/>
      <c r="U328" s="18">
        <f>IF(ISNUMBER($K328),$K328,IF(ISNUMBER($J328),$J328,""))</f>
        <v/>
      </c>
      <c r="V328" s="17">
        <f>IF($D328="","",IFERROR(INDEX('製品一覧'!$C$5:$C$54,MATCH($D328,'製品一覧'!$A$5:$A$54,0)),""))</f>
        <v/>
      </c>
    </row>
    <row r="329" spans="1:22">
      <c r="A329" s="11"/>
      <c r="B329" s="15"/>
      <c r="C329" s="12"/>
      <c r="D329" s="11"/>
      <c r="E329" s="16">
        <f>IF($D329="","",IFERROR(INDEX('製品一覧'!$B$5:$B$54,MATCH($D329,'製品一覧'!$A$5:$A$54,0)),"型番が未登録"))</f>
        <v/>
      </c>
      <c r="F329" s="11"/>
      <c r="G329" s="12"/>
      <c r="H329" s="12"/>
      <c r="I329" s="19"/>
      <c r="J329" s="18">
        <f>IF($F329="","",IFERROR(IF(INDEX('製品登録台帳'!$E$5:$E$1004,MATCH($F329,'製品登録台帳'!$D$5:$D$1004,0))=0,"台帳になし",INDEX('製品登録台帳'!$E$5:$E$1004,MATCH($F329,'製品登録台帳'!$D$5:$D$1004,0))),"台帳になし"))</f>
        <v/>
      </c>
      <c r="K329" s="15"/>
      <c r="L329" s="18">
        <f>IF(AND(ISNUMBER($U329),ISNUMBER($V329),$V329&gt;0),IF(DAY($U329)&gt;DAY(DATE(YEAR($U329),MONTH($U329)+$V329+1,0)),DATE(YEAR($U329),MONTH($U329)+$V329+1,0),DATE(YEAR($U329),MONTH($U329)+$V329,DAY($U329))-1),"")</f>
        <v/>
      </c>
      <c r="M329" s="6">
        <f>IF($A329&amp;$D329&amp;$F329="","",IF($L329="","確認が必要",IF(ISNUMBER($B329),IF($B329&lt;=$L329,"期間内の目安","期限切れの目安"),"受付日を入力")))</f>
        <v/>
      </c>
      <c r="N329" s="12"/>
      <c r="O329" s="19"/>
      <c r="P329" s="12"/>
      <c r="Q329" s="15"/>
      <c r="R329" s="15"/>
      <c r="S329" s="17">
        <f>IF(OR(NOT(ISNUMBER($B329)),$C329="完了"),"",TODAY()-$B329)</f>
        <v/>
      </c>
      <c r="T329" s="12"/>
      <c r="U329" s="18">
        <f>IF(ISNUMBER($K329),$K329,IF(ISNUMBER($J329),$J329,""))</f>
        <v/>
      </c>
      <c r="V329" s="17">
        <f>IF($D329="","",IFERROR(INDEX('製品一覧'!$C$5:$C$54,MATCH($D329,'製品一覧'!$A$5:$A$54,0)),""))</f>
        <v/>
      </c>
    </row>
    <row r="330" spans="1:22">
      <c r="A330" s="11"/>
      <c r="B330" s="15"/>
      <c r="C330" s="12"/>
      <c r="D330" s="11"/>
      <c r="E330" s="16">
        <f>IF($D330="","",IFERROR(INDEX('製品一覧'!$B$5:$B$54,MATCH($D330,'製品一覧'!$A$5:$A$54,0)),"型番が未登録"))</f>
        <v/>
      </c>
      <c r="F330" s="11"/>
      <c r="G330" s="12"/>
      <c r="H330" s="12"/>
      <c r="I330" s="19"/>
      <c r="J330" s="18">
        <f>IF($F330="","",IFERROR(IF(INDEX('製品登録台帳'!$E$5:$E$1004,MATCH($F330,'製品登録台帳'!$D$5:$D$1004,0))=0,"台帳になし",INDEX('製品登録台帳'!$E$5:$E$1004,MATCH($F330,'製品登録台帳'!$D$5:$D$1004,0))),"台帳になし"))</f>
        <v/>
      </c>
      <c r="K330" s="15"/>
      <c r="L330" s="18">
        <f>IF(AND(ISNUMBER($U330),ISNUMBER($V330),$V330&gt;0),IF(DAY($U330)&gt;DAY(DATE(YEAR($U330),MONTH($U330)+$V330+1,0)),DATE(YEAR($U330),MONTH($U330)+$V330+1,0),DATE(YEAR($U330),MONTH($U330)+$V330,DAY($U330))-1),"")</f>
        <v/>
      </c>
      <c r="M330" s="6">
        <f>IF($A330&amp;$D330&amp;$F330="","",IF($L330="","確認が必要",IF(ISNUMBER($B330),IF($B330&lt;=$L330,"期間内の目安","期限切れの目安"),"受付日を入力")))</f>
        <v/>
      </c>
      <c r="N330" s="12"/>
      <c r="O330" s="19"/>
      <c r="P330" s="12"/>
      <c r="Q330" s="15"/>
      <c r="R330" s="15"/>
      <c r="S330" s="17">
        <f>IF(OR(NOT(ISNUMBER($B330)),$C330="完了"),"",TODAY()-$B330)</f>
        <v/>
      </c>
      <c r="T330" s="12"/>
      <c r="U330" s="18">
        <f>IF(ISNUMBER($K330),$K330,IF(ISNUMBER($J330),$J330,""))</f>
        <v/>
      </c>
      <c r="V330" s="17">
        <f>IF($D330="","",IFERROR(INDEX('製品一覧'!$C$5:$C$54,MATCH($D330,'製品一覧'!$A$5:$A$54,0)),""))</f>
        <v/>
      </c>
    </row>
    <row r="331" spans="1:22">
      <c r="A331" s="11"/>
      <c r="B331" s="15"/>
      <c r="C331" s="12"/>
      <c r="D331" s="11"/>
      <c r="E331" s="16">
        <f>IF($D331="","",IFERROR(INDEX('製品一覧'!$B$5:$B$54,MATCH($D331,'製品一覧'!$A$5:$A$54,0)),"型番が未登録"))</f>
        <v/>
      </c>
      <c r="F331" s="11"/>
      <c r="G331" s="12"/>
      <c r="H331" s="12"/>
      <c r="I331" s="19"/>
      <c r="J331" s="18">
        <f>IF($F331="","",IFERROR(IF(INDEX('製品登録台帳'!$E$5:$E$1004,MATCH($F331,'製品登録台帳'!$D$5:$D$1004,0))=0,"台帳になし",INDEX('製品登録台帳'!$E$5:$E$1004,MATCH($F331,'製品登録台帳'!$D$5:$D$1004,0))),"台帳になし"))</f>
        <v/>
      </c>
      <c r="K331" s="15"/>
      <c r="L331" s="18">
        <f>IF(AND(ISNUMBER($U331),ISNUMBER($V331),$V331&gt;0),IF(DAY($U331)&gt;DAY(DATE(YEAR($U331),MONTH($U331)+$V331+1,0)),DATE(YEAR($U331),MONTH($U331)+$V331+1,0),DATE(YEAR($U331),MONTH($U331)+$V331,DAY($U331))-1),"")</f>
        <v/>
      </c>
      <c r="M331" s="6">
        <f>IF($A331&amp;$D331&amp;$F331="","",IF($L331="","確認が必要",IF(ISNUMBER($B331),IF($B331&lt;=$L331,"期間内の目安","期限切れの目安"),"受付日を入力")))</f>
        <v/>
      </c>
      <c r="N331" s="12"/>
      <c r="O331" s="19"/>
      <c r="P331" s="12"/>
      <c r="Q331" s="15"/>
      <c r="R331" s="15"/>
      <c r="S331" s="17">
        <f>IF(OR(NOT(ISNUMBER($B331)),$C331="完了"),"",TODAY()-$B331)</f>
        <v/>
      </c>
      <c r="T331" s="12"/>
      <c r="U331" s="18">
        <f>IF(ISNUMBER($K331),$K331,IF(ISNUMBER($J331),$J331,""))</f>
        <v/>
      </c>
      <c r="V331" s="17">
        <f>IF($D331="","",IFERROR(INDEX('製品一覧'!$C$5:$C$54,MATCH($D331,'製品一覧'!$A$5:$A$54,0)),""))</f>
        <v/>
      </c>
    </row>
    <row r="332" spans="1:22">
      <c r="A332" s="11"/>
      <c r="B332" s="15"/>
      <c r="C332" s="12"/>
      <c r="D332" s="11"/>
      <c r="E332" s="16">
        <f>IF($D332="","",IFERROR(INDEX('製品一覧'!$B$5:$B$54,MATCH($D332,'製品一覧'!$A$5:$A$54,0)),"型番が未登録"))</f>
        <v/>
      </c>
      <c r="F332" s="11"/>
      <c r="G332" s="12"/>
      <c r="H332" s="12"/>
      <c r="I332" s="19"/>
      <c r="J332" s="18">
        <f>IF($F332="","",IFERROR(IF(INDEX('製品登録台帳'!$E$5:$E$1004,MATCH($F332,'製品登録台帳'!$D$5:$D$1004,0))=0,"台帳になし",INDEX('製品登録台帳'!$E$5:$E$1004,MATCH($F332,'製品登録台帳'!$D$5:$D$1004,0))),"台帳になし"))</f>
        <v/>
      </c>
      <c r="K332" s="15"/>
      <c r="L332" s="18">
        <f>IF(AND(ISNUMBER($U332),ISNUMBER($V332),$V332&gt;0),IF(DAY($U332)&gt;DAY(DATE(YEAR($U332),MONTH($U332)+$V332+1,0)),DATE(YEAR($U332),MONTH($U332)+$V332+1,0),DATE(YEAR($U332),MONTH($U332)+$V332,DAY($U332))-1),"")</f>
        <v/>
      </c>
      <c r="M332" s="6">
        <f>IF($A332&amp;$D332&amp;$F332="","",IF($L332="","確認が必要",IF(ISNUMBER($B332),IF($B332&lt;=$L332,"期間内の目安","期限切れの目安"),"受付日を入力")))</f>
        <v/>
      </c>
      <c r="N332" s="12"/>
      <c r="O332" s="19"/>
      <c r="P332" s="12"/>
      <c r="Q332" s="15"/>
      <c r="R332" s="15"/>
      <c r="S332" s="17">
        <f>IF(OR(NOT(ISNUMBER($B332)),$C332="完了"),"",TODAY()-$B332)</f>
        <v/>
      </c>
      <c r="T332" s="12"/>
      <c r="U332" s="18">
        <f>IF(ISNUMBER($K332),$K332,IF(ISNUMBER($J332),$J332,""))</f>
        <v/>
      </c>
      <c r="V332" s="17">
        <f>IF($D332="","",IFERROR(INDEX('製品一覧'!$C$5:$C$54,MATCH($D332,'製品一覧'!$A$5:$A$54,0)),""))</f>
        <v/>
      </c>
    </row>
    <row r="333" spans="1:22">
      <c r="A333" s="11"/>
      <c r="B333" s="15"/>
      <c r="C333" s="12"/>
      <c r="D333" s="11"/>
      <c r="E333" s="16">
        <f>IF($D333="","",IFERROR(INDEX('製品一覧'!$B$5:$B$54,MATCH($D333,'製品一覧'!$A$5:$A$54,0)),"型番が未登録"))</f>
        <v/>
      </c>
      <c r="F333" s="11"/>
      <c r="G333" s="12"/>
      <c r="H333" s="12"/>
      <c r="I333" s="19"/>
      <c r="J333" s="18">
        <f>IF($F333="","",IFERROR(IF(INDEX('製品登録台帳'!$E$5:$E$1004,MATCH($F333,'製品登録台帳'!$D$5:$D$1004,0))=0,"台帳になし",INDEX('製品登録台帳'!$E$5:$E$1004,MATCH($F333,'製品登録台帳'!$D$5:$D$1004,0))),"台帳になし"))</f>
        <v/>
      </c>
      <c r="K333" s="15"/>
      <c r="L333" s="18">
        <f>IF(AND(ISNUMBER($U333),ISNUMBER($V333),$V333&gt;0),IF(DAY($U333)&gt;DAY(DATE(YEAR($U333),MONTH($U333)+$V333+1,0)),DATE(YEAR($U333),MONTH($U333)+$V333+1,0),DATE(YEAR($U333),MONTH($U333)+$V333,DAY($U333))-1),"")</f>
        <v/>
      </c>
      <c r="M333" s="6">
        <f>IF($A333&amp;$D333&amp;$F333="","",IF($L333="","確認が必要",IF(ISNUMBER($B333),IF($B333&lt;=$L333,"期間内の目安","期限切れの目安"),"受付日を入力")))</f>
        <v/>
      </c>
      <c r="N333" s="12"/>
      <c r="O333" s="19"/>
      <c r="P333" s="12"/>
      <c r="Q333" s="15"/>
      <c r="R333" s="15"/>
      <c r="S333" s="17">
        <f>IF(OR(NOT(ISNUMBER($B333)),$C333="完了"),"",TODAY()-$B333)</f>
        <v/>
      </c>
      <c r="T333" s="12"/>
      <c r="U333" s="18">
        <f>IF(ISNUMBER($K333),$K333,IF(ISNUMBER($J333),$J333,""))</f>
        <v/>
      </c>
      <c r="V333" s="17">
        <f>IF($D333="","",IFERROR(INDEX('製品一覧'!$C$5:$C$54,MATCH($D333,'製品一覧'!$A$5:$A$54,0)),""))</f>
        <v/>
      </c>
    </row>
    <row r="334" spans="1:22">
      <c r="A334" s="11"/>
      <c r="B334" s="15"/>
      <c r="C334" s="12"/>
      <c r="D334" s="11"/>
      <c r="E334" s="16">
        <f>IF($D334="","",IFERROR(INDEX('製品一覧'!$B$5:$B$54,MATCH($D334,'製品一覧'!$A$5:$A$54,0)),"型番が未登録"))</f>
        <v/>
      </c>
      <c r="F334" s="11"/>
      <c r="G334" s="12"/>
      <c r="H334" s="12"/>
      <c r="I334" s="19"/>
      <c r="J334" s="18">
        <f>IF($F334="","",IFERROR(IF(INDEX('製品登録台帳'!$E$5:$E$1004,MATCH($F334,'製品登録台帳'!$D$5:$D$1004,0))=0,"台帳になし",INDEX('製品登録台帳'!$E$5:$E$1004,MATCH($F334,'製品登録台帳'!$D$5:$D$1004,0))),"台帳になし"))</f>
        <v/>
      </c>
      <c r="K334" s="15"/>
      <c r="L334" s="18">
        <f>IF(AND(ISNUMBER($U334),ISNUMBER($V334),$V334&gt;0),IF(DAY($U334)&gt;DAY(DATE(YEAR($U334),MONTH($U334)+$V334+1,0)),DATE(YEAR($U334),MONTH($U334)+$V334+1,0),DATE(YEAR($U334),MONTH($U334)+$V334,DAY($U334))-1),"")</f>
        <v/>
      </c>
      <c r="M334" s="6">
        <f>IF($A334&amp;$D334&amp;$F334="","",IF($L334="","確認が必要",IF(ISNUMBER($B334),IF($B334&lt;=$L334,"期間内の目安","期限切れの目安"),"受付日を入力")))</f>
        <v/>
      </c>
      <c r="N334" s="12"/>
      <c r="O334" s="19"/>
      <c r="P334" s="12"/>
      <c r="Q334" s="15"/>
      <c r="R334" s="15"/>
      <c r="S334" s="17">
        <f>IF(OR(NOT(ISNUMBER($B334)),$C334="完了"),"",TODAY()-$B334)</f>
        <v/>
      </c>
      <c r="T334" s="12"/>
      <c r="U334" s="18">
        <f>IF(ISNUMBER($K334),$K334,IF(ISNUMBER($J334),$J334,""))</f>
        <v/>
      </c>
      <c r="V334" s="17">
        <f>IF($D334="","",IFERROR(INDEX('製品一覧'!$C$5:$C$54,MATCH($D334,'製品一覧'!$A$5:$A$54,0)),""))</f>
        <v/>
      </c>
    </row>
    <row r="335" spans="1:22">
      <c r="A335" s="11"/>
      <c r="B335" s="15"/>
      <c r="C335" s="12"/>
      <c r="D335" s="11"/>
      <c r="E335" s="16">
        <f>IF($D335="","",IFERROR(INDEX('製品一覧'!$B$5:$B$54,MATCH($D335,'製品一覧'!$A$5:$A$54,0)),"型番が未登録"))</f>
        <v/>
      </c>
      <c r="F335" s="11"/>
      <c r="G335" s="12"/>
      <c r="H335" s="12"/>
      <c r="I335" s="19"/>
      <c r="J335" s="18">
        <f>IF($F335="","",IFERROR(IF(INDEX('製品登録台帳'!$E$5:$E$1004,MATCH($F335,'製品登録台帳'!$D$5:$D$1004,0))=0,"台帳になし",INDEX('製品登録台帳'!$E$5:$E$1004,MATCH($F335,'製品登録台帳'!$D$5:$D$1004,0))),"台帳になし"))</f>
        <v/>
      </c>
      <c r="K335" s="15"/>
      <c r="L335" s="18">
        <f>IF(AND(ISNUMBER($U335),ISNUMBER($V335),$V335&gt;0),IF(DAY($U335)&gt;DAY(DATE(YEAR($U335),MONTH($U335)+$V335+1,0)),DATE(YEAR($U335),MONTH($U335)+$V335+1,0),DATE(YEAR($U335),MONTH($U335)+$V335,DAY($U335))-1),"")</f>
        <v/>
      </c>
      <c r="M335" s="6">
        <f>IF($A335&amp;$D335&amp;$F335="","",IF($L335="","確認が必要",IF(ISNUMBER($B335),IF($B335&lt;=$L335,"期間内の目安","期限切れの目安"),"受付日を入力")))</f>
        <v/>
      </c>
      <c r="N335" s="12"/>
      <c r="O335" s="19"/>
      <c r="P335" s="12"/>
      <c r="Q335" s="15"/>
      <c r="R335" s="15"/>
      <c r="S335" s="17">
        <f>IF(OR(NOT(ISNUMBER($B335)),$C335="完了"),"",TODAY()-$B335)</f>
        <v/>
      </c>
      <c r="T335" s="12"/>
      <c r="U335" s="18">
        <f>IF(ISNUMBER($K335),$K335,IF(ISNUMBER($J335),$J335,""))</f>
        <v/>
      </c>
      <c r="V335" s="17">
        <f>IF($D335="","",IFERROR(INDEX('製品一覧'!$C$5:$C$54,MATCH($D335,'製品一覧'!$A$5:$A$54,0)),""))</f>
        <v/>
      </c>
    </row>
    <row r="336" spans="1:22">
      <c r="A336" s="11"/>
      <c r="B336" s="15"/>
      <c r="C336" s="12"/>
      <c r="D336" s="11"/>
      <c r="E336" s="16">
        <f>IF($D336="","",IFERROR(INDEX('製品一覧'!$B$5:$B$54,MATCH($D336,'製品一覧'!$A$5:$A$54,0)),"型番が未登録"))</f>
        <v/>
      </c>
      <c r="F336" s="11"/>
      <c r="G336" s="12"/>
      <c r="H336" s="12"/>
      <c r="I336" s="19"/>
      <c r="J336" s="18">
        <f>IF($F336="","",IFERROR(IF(INDEX('製品登録台帳'!$E$5:$E$1004,MATCH($F336,'製品登録台帳'!$D$5:$D$1004,0))=0,"台帳になし",INDEX('製品登録台帳'!$E$5:$E$1004,MATCH($F336,'製品登録台帳'!$D$5:$D$1004,0))),"台帳になし"))</f>
        <v/>
      </c>
      <c r="K336" s="15"/>
      <c r="L336" s="18">
        <f>IF(AND(ISNUMBER($U336),ISNUMBER($V336),$V336&gt;0),IF(DAY($U336)&gt;DAY(DATE(YEAR($U336),MONTH($U336)+$V336+1,0)),DATE(YEAR($U336),MONTH($U336)+$V336+1,0),DATE(YEAR($U336),MONTH($U336)+$V336,DAY($U336))-1),"")</f>
        <v/>
      </c>
      <c r="M336" s="6">
        <f>IF($A336&amp;$D336&amp;$F336="","",IF($L336="","確認が必要",IF(ISNUMBER($B336),IF($B336&lt;=$L336,"期間内の目安","期限切れの目安"),"受付日を入力")))</f>
        <v/>
      </c>
      <c r="N336" s="12"/>
      <c r="O336" s="19"/>
      <c r="P336" s="12"/>
      <c r="Q336" s="15"/>
      <c r="R336" s="15"/>
      <c r="S336" s="17">
        <f>IF(OR(NOT(ISNUMBER($B336)),$C336="完了"),"",TODAY()-$B336)</f>
        <v/>
      </c>
      <c r="T336" s="12"/>
      <c r="U336" s="18">
        <f>IF(ISNUMBER($K336),$K336,IF(ISNUMBER($J336),$J336,""))</f>
        <v/>
      </c>
      <c r="V336" s="17">
        <f>IF($D336="","",IFERROR(INDEX('製品一覧'!$C$5:$C$54,MATCH($D336,'製品一覧'!$A$5:$A$54,0)),""))</f>
        <v/>
      </c>
    </row>
    <row r="337" spans="1:22">
      <c r="A337" s="11"/>
      <c r="B337" s="15"/>
      <c r="C337" s="12"/>
      <c r="D337" s="11"/>
      <c r="E337" s="16">
        <f>IF($D337="","",IFERROR(INDEX('製品一覧'!$B$5:$B$54,MATCH($D337,'製品一覧'!$A$5:$A$54,0)),"型番が未登録"))</f>
        <v/>
      </c>
      <c r="F337" s="11"/>
      <c r="G337" s="12"/>
      <c r="H337" s="12"/>
      <c r="I337" s="19"/>
      <c r="J337" s="18">
        <f>IF($F337="","",IFERROR(IF(INDEX('製品登録台帳'!$E$5:$E$1004,MATCH($F337,'製品登録台帳'!$D$5:$D$1004,0))=0,"台帳になし",INDEX('製品登録台帳'!$E$5:$E$1004,MATCH($F337,'製品登録台帳'!$D$5:$D$1004,0))),"台帳になし"))</f>
        <v/>
      </c>
      <c r="K337" s="15"/>
      <c r="L337" s="18">
        <f>IF(AND(ISNUMBER($U337),ISNUMBER($V337),$V337&gt;0),IF(DAY($U337)&gt;DAY(DATE(YEAR($U337),MONTH($U337)+$V337+1,0)),DATE(YEAR($U337),MONTH($U337)+$V337+1,0),DATE(YEAR($U337),MONTH($U337)+$V337,DAY($U337))-1),"")</f>
        <v/>
      </c>
      <c r="M337" s="6">
        <f>IF($A337&amp;$D337&amp;$F337="","",IF($L337="","確認が必要",IF(ISNUMBER($B337),IF($B337&lt;=$L337,"期間内の目安","期限切れの目安"),"受付日を入力")))</f>
        <v/>
      </c>
      <c r="N337" s="12"/>
      <c r="O337" s="19"/>
      <c r="P337" s="12"/>
      <c r="Q337" s="15"/>
      <c r="R337" s="15"/>
      <c r="S337" s="17">
        <f>IF(OR(NOT(ISNUMBER($B337)),$C337="完了"),"",TODAY()-$B337)</f>
        <v/>
      </c>
      <c r="T337" s="12"/>
      <c r="U337" s="18">
        <f>IF(ISNUMBER($K337),$K337,IF(ISNUMBER($J337),$J337,""))</f>
        <v/>
      </c>
      <c r="V337" s="17">
        <f>IF($D337="","",IFERROR(INDEX('製品一覧'!$C$5:$C$54,MATCH($D337,'製品一覧'!$A$5:$A$54,0)),""))</f>
        <v/>
      </c>
    </row>
    <row r="338" spans="1:22">
      <c r="A338" s="11"/>
      <c r="B338" s="15"/>
      <c r="C338" s="12"/>
      <c r="D338" s="11"/>
      <c r="E338" s="16">
        <f>IF($D338="","",IFERROR(INDEX('製品一覧'!$B$5:$B$54,MATCH($D338,'製品一覧'!$A$5:$A$54,0)),"型番が未登録"))</f>
        <v/>
      </c>
      <c r="F338" s="11"/>
      <c r="G338" s="12"/>
      <c r="H338" s="12"/>
      <c r="I338" s="19"/>
      <c r="J338" s="18">
        <f>IF($F338="","",IFERROR(IF(INDEX('製品登録台帳'!$E$5:$E$1004,MATCH($F338,'製品登録台帳'!$D$5:$D$1004,0))=0,"台帳になし",INDEX('製品登録台帳'!$E$5:$E$1004,MATCH($F338,'製品登録台帳'!$D$5:$D$1004,0))),"台帳になし"))</f>
        <v/>
      </c>
      <c r="K338" s="15"/>
      <c r="L338" s="18">
        <f>IF(AND(ISNUMBER($U338),ISNUMBER($V338),$V338&gt;0),IF(DAY($U338)&gt;DAY(DATE(YEAR($U338),MONTH($U338)+$V338+1,0)),DATE(YEAR($U338),MONTH($U338)+$V338+1,0),DATE(YEAR($U338),MONTH($U338)+$V338,DAY($U338))-1),"")</f>
        <v/>
      </c>
      <c r="M338" s="6">
        <f>IF($A338&amp;$D338&amp;$F338="","",IF($L338="","確認が必要",IF(ISNUMBER($B338),IF($B338&lt;=$L338,"期間内の目安","期限切れの目安"),"受付日を入力")))</f>
        <v/>
      </c>
      <c r="N338" s="12"/>
      <c r="O338" s="19"/>
      <c r="P338" s="12"/>
      <c r="Q338" s="15"/>
      <c r="R338" s="15"/>
      <c r="S338" s="17">
        <f>IF(OR(NOT(ISNUMBER($B338)),$C338="完了"),"",TODAY()-$B338)</f>
        <v/>
      </c>
      <c r="T338" s="12"/>
      <c r="U338" s="18">
        <f>IF(ISNUMBER($K338),$K338,IF(ISNUMBER($J338),$J338,""))</f>
        <v/>
      </c>
      <c r="V338" s="17">
        <f>IF($D338="","",IFERROR(INDEX('製品一覧'!$C$5:$C$54,MATCH($D338,'製品一覧'!$A$5:$A$54,0)),""))</f>
        <v/>
      </c>
    </row>
    <row r="339" spans="1:22">
      <c r="A339" s="11"/>
      <c r="B339" s="15"/>
      <c r="C339" s="12"/>
      <c r="D339" s="11"/>
      <c r="E339" s="16">
        <f>IF($D339="","",IFERROR(INDEX('製品一覧'!$B$5:$B$54,MATCH($D339,'製品一覧'!$A$5:$A$54,0)),"型番が未登録"))</f>
        <v/>
      </c>
      <c r="F339" s="11"/>
      <c r="G339" s="12"/>
      <c r="H339" s="12"/>
      <c r="I339" s="19"/>
      <c r="J339" s="18">
        <f>IF($F339="","",IFERROR(IF(INDEX('製品登録台帳'!$E$5:$E$1004,MATCH($F339,'製品登録台帳'!$D$5:$D$1004,0))=0,"台帳になし",INDEX('製品登録台帳'!$E$5:$E$1004,MATCH($F339,'製品登録台帳'!$D$5:$D$1004,0))),"台帳になし"))</f>
        <v/>
      </c>
      <c r="K339" s="15"/>
      <c r="L339" s="18">
        <f>IF(AND(ISNUMBER($U339),ISNUMBER($V339),$V339&gt;0),IF(DAY($U339)&gt;DAY(DATE(YEAR($U339),MONTH($U339)+$V339+1,0)),DATE(YEAR($U339),MONTH($U339)+$V339+1,0),DATE(YEAR($U339),MONTH($U339)+$V339,DAY($U339))-1),"")</f>
        <v/>
      </c>
      <c r="M339" s="6">
        <f>IF($A339&amp;$D339&amp;$F339="","",IF($L339="","確認が必要",IF(ISNUMBER($B339),IF($B339&lt;=$L339,"期間内の目安","期限切れの目安"),"受付日を入力")))</f>
        <v/>
      </c>
      <c r="N339" s="12"/>
      <c r="O339" s="19"/>
      <c r="P339" s="12"/>
      <c r="Q339" s="15"/>
      <c r="R339" s="15"/>
      <c r="S339" s="17">
        <f>IF(OR(NOT(ISNUMBER($B339)),$C339="完了"),"",TODAY()-$B339)</f>
        <v/>
      </c>
      <c r="T339" s="12"/>
      <c r="U339" s="18">
        <f>IF(ISNUMBER($K339),$K339,IF(ISNUMBER($J339),$J339,""))</f>
        <v/>
      </c>
      <c r="V339" s="17">
        <f>IF($D339="","",IFERROR(INDEX('製品一覧'!$C$5:$C$54,MATCH($D339,'製品一覧'!$A$5:$A$54,0)),""))</f>
        <v/>
      </c>
    </row>
    <row r="340" spans="1:22">
      <c r="A340" s="11"/>
      <c r="B340" s="15"/>
      <c r="C340" s="12"/>
      <c r="D340" s="11"/>
      <c r="E340" s="16">
        <f>IF($D340="","",IFERROR(INDEX('製品一覧'!$B$5:$B$54,MATCH($D340,'製品一覧'!$A$5:$A$54,0)),"型番が未登録"))</f>
        <v/>
      </c>
      <c r="F340" s="11"/>
      <c r="G340" s="12"/>
      <c r="H340" s="12"/>
      <c r="I340" s="19"/>
      <c r="J340" s="18">
        <f>IF($F340="","",IFERROR(IF(INDEX('製品登録台帳'!$E$5:$E$1004,MATCH($F340,'製品登録台帳'!$D$5:$D$1004,0))=0,"台帳になし",INDEX('製品登録台帳'!$E$5:$E$1004,MATCH($F340,'製品登録台帳'!$D$5:$D$1004,0))),"台帳になし"))</f>
        <v/>
      </c>
      <c r="K340" s="15"/>
      <c r="L340" s="18">
        <f>IF(AND(ISNUMBER($U340),ISNUMBER($V340),$V340&gt;0),IF(DAY($U340)&gt;DAY(DATE(YEAR($U340),MONTH($U340)+$V340+1,0)),DATE(YEAR($U340),MONTH($U340)+$V340+1,0),DATE(YEAR($U340),MONTH($U340)+$V340,DAY($U340))-1),"")</f>
        <v/>
      </c>
      <c r="M340" s="6">
        <f>IF($A340&amp;$D340&amp;$F340="","",IF($L340="","確認が必要",IF(ISNUMBER($B340),IF($B340&lt;=$L340,"期間内の目安","期限切れの目安"),"受付日を入力")))</f>
        <v/>
      </c>
      <c r="N340" s="12"/>
      <c r="O340" s="19"/>
      <c r="P340" s="12"/>
      <c r="Q340" s="15"/>
      <c r="R340" s="15"/>
      <c r="S340" s="17">
        <f>IF(OR(NOT(ISNUMBER($B340)),$C340="完了"),"",TODAY()-$B340)</f>
        <v/>
      </c>
      <c r="T340" s="12"/>
      <c r="U340" s="18">
        <f>IF(ISNUMBER($K340),$K340,IF(ISNUMBER($J340),$J340,""))</f>
        <v/>
      </c>
      <c r="V340" s="17">
        <f>IF($D340="","",IFERROR(INDEX('製品一覧'!$C$5:$C$54,MATCH($D340,'製品一覧'!$A$5:$A$54,0)),""))</f>
        <v/>
      </c>
    </row>
    <row r="341" spans="1:22">
      <c r="A341" s="11"/>
      <c r="B341" s="15"/>
      <c r="C341" s="12"/>
      <c r="D341" s="11"/>
      <c r="E341" s="16">
        <f>IF($D341="","",IFERROR(INDEX('製品一覧'!$B$5:$B$54,MATCH($D341,'製品一覧'!$A$5:$A$54,0)),"型番が未登録"))</f>
        <v/>
      </c>
      <c r="F341" s="11"/>
      <c r="G341" s="12"/>
      <c r="H341" s="12"/>
      <c r="I341" s="19"/>
      <c r="J341" s="18">
        <f>IF($F341="","",IFERROR(IF(INDEX('製品登録台帳'!$E$5:$E$1004,MATCH($F341,'製品登録台帳'!$D$5:$D$1004,0))=0,"台帳になし",INDEX('製品登録台帳'!$E$5:$E$1004,MATCH($F341,'製品登録台帳'!$D$5:$D$1004,0))),"台帳になし"))</f>
        <v/>
      </c>
      <c r="K341" s="15"/>
      <c r="L341" s="18">
        <f>IF(AND(ISNUMBER($U341),ISNUMBER($V341),$V341&gt;0),IF(DAY($U341)&gt;DAY(DATE(YEAR($U341),MONTH($U341)+$V341+1,0)),DATE(YEAR($U341),MONTH($U341)+$V341+1,0),DATE(YEAR($U341),MONTH($U341)+$V341,DAY($U341))-1),"")</f>
        <v/>
      </c>
      <c r="M341" s="6">
        <f>IF($A341&amp;$D341&amp;$F341="","",IF($L341="","確認が必要",IF(ISNUMBER($B341),IF($B341&lt;=$L341,"期間内の目安","期限切れの目安"),"受付日を入力")))</f>
        <v/>
      </c>
      <c r="N341" s="12"/>
      <c r="O341" s="19"/>
      <c r="P341" s="12"/>
      <c r="Q341" s="15"/>
      <c r="R341" s="15"/>
      <c r="S341" s="17">
        <f>IF(OR(NOT(ISNUMBER($B341)),$C341="完了"),"",TODAY()-$B341)</f>
        <v/>
      </c>
      <c r="T341" s="12"/>
      <c r="U341" s="18">
        <f>IF(ISNUMBER($K341),$K341,IF(ISNUMBER($J341),$J341,""))</f>
        <v/>
      </c>
      <c r="V341" s="17">
        <f>IF($D341="","",IFERROR(INDEX('製品一覧'!$C$5:$C$54,MATCH($D341,'製品一覧'!$A$5:$A$54,0)),""))</f>
        <v/>
      </c>
    </row>
    <row r="342" spans="1:22">
      <c r="A342" s="11"/>
      <c r="B342" s="15"/>
      <c r="C342" s="12"/>
      <c r="D342" s="11"/>
      <c r="E342" s="16">
        <f>IF($D342="","",IFERROR(INDEX('製品一覧'!$B$5:$B$54,MATCH($D342,'製品一覧'!$A$5:$A$54,0)),"型番が未登録"))</f>
        <v/>
      </c>
      <c r="F342" s="11"/>
      <c r="G342" s="12"/>
      <c r="H342" s="12"/>
      <c r="I342" s="19"/>
      <c r="J342" s="18">
        <f>IF($F342="","",IFERROR(IF(INDEX('製品登録台帳'!$E$5:$E$1004,MATCH($F342,'製品登録台帳'!$D$5:$D$1004,0))=0,"台帳になし",INDEX('製品登録台帳'!$E$5:$E$1004,MATCH($F342,'製品登録台帳'!$D$5:$D$1004,0))),"台帳になし"))</f>
        <v/>
      </c>
      <c r="K342" s="15"/>
      <c r="L342" s="18">
        <f>IF(AND(ISNUMBER($U342),ISNUMBER($V342),$V342&gt;0),IF(DAY($U342)&gt;DAY(DATE(YEAR($U342),MONTH($U342)+$V342+1,0)),DATE(YEAR($U342),MONTH($U342)+$V342+1,0),DATE(YEAR($U342),MONTH($U342)+$V342,DAY($U342))-1),"")</f>
        <v/>
      </c>
      <c r="M342" s="6">
        <f>IF($A342&amp;$D342&amp;$F342="","",IF($L342="","確認が必要",IF(ISNUMBER($B342),IF($B342&lt;=$L342,"期間内の目安","期限切れの目安"),"受付日を入力")))</f>
        <v/>
      </c>
      <c r="N342" s="12"/>
      <c r="O342" s="19"/>
      <c r="P342" s="12"/>
      <c r="Q342" s="15"/>
      <c r="R342" s="15"/>
      <c r="S342" s="17">
        <f>IF(OR(NOT(ISNUMBER($B342)),$C342="完了"),"",TODAY()-$B342)</f>
        <v/>
      </c>
      <c r="T342" s="12"/>
      <c r="U342" s="18">
        <f>IF(ISNUMBER($K342),$K342,IF(ISNUMBER($J342),$J342,""))</f>
        <v/>
      </c>
      <c r="V342" s="17">
        <f>IF($D342="","",IFERROR(INDEX('製品一覧'!$C$5:$C$54,MATCH($D342,'製品一覧'!$A$5:$A$54,0)),""))</f>
        <v/>
      </c>
    </row>
    <row r="343" spans="1:22">
      <c r="A343" s="11"/>
      <c r="B343" s="15"/>
      <c r="C343" s="12"/>
      <c r="D343" s="11"/>
      <c r="E343" s="16">
        <f>IF($D343="","",IFERROR(INDEX('製品一覧'!$B$5:$B$54,MATCH($D343,'製品一覧'!$A$5:$A$54,0)),"型番が未登録"))</f>
        <v/>
      </c>
      <c r="F343" s="11"/>
      <c r="G343" s="12"/>
      <c r="H343" s="12"/>
      <c r="I343" s="19"/>
      <c r="J343" s="18">
        <f>IF($F343="","",IFERROR(IF(INDEX('製品登録台帳'!$E$5:$E$1004,MATCH($F343,'製品登録台帳'!$D$5:$D$1004,0))=0,"台帳になし",INDEX('製品登録台帳'!$E$5:$E$1004,MATCH($F343,'製品登録台帳'!$D$5:$D$1004,0))),"台帳になし"))</f>
        <v/>
      </c>
      <c r="K343" s="15"/>
      <c r="L343" s="18">
        <f>IF(AND(ISNUMBER($U343),ISNUMBER($V343),$V343&gt;0),IF(DAY($U343)&gt;DAY(DATE(YEAR($U343),MONTH($U343)+$V343+1,0)),DATE(YEAR($U343),MONTH($U343)+$V343+1,0),DATE(YEAR($U343),MONTH($U343)+$V343,DAY($U343))-1),"")</f>
        <v/>
      </c>
      <c r="M343" s="6">
        <f>IF($A343&amp;$D343&amp;$F343="","",IF($L343="","確認が必要",IF(ISNUMBER($B343),IF($B343&lt;=$L343,"期間内の目安","期限切れの目安"),"受付日を入力")))</f>
        <v/>
      </c>
      <c r="N343" s="12"/>
      <c r="O343" s="19"/>
      <c r="P343" s="12"/>
      <c r="Q343" s="15"/>
      <c r="R343" s="15"/>
      <c r="S343" s="17">
        <f>IF(OR(NOT(ISNUMBER($B343)),$C343="完了"),"",TODAY()-$B343)</f>
        <v/>
      </c>
      <c r="T343" s="12"/>
      <c r="U343" s="18">
        <f>IF(ISNUMBER($K343),$K343,IF(ISNUMBER($J343),$J343,""))</f>
        <v/>
      </c>
      <c r="V343" s="17">
        <f>IF($D343="","",IFERROR(INDEX('製品一覧'!$C$5:$C$54,MATCH($D343,'製品一覧'!$A$5:$A$54,0)),""))</f>
        <v/>
      </c>
    </row>
    <row r="344" spans="1:22">
      <c r="A344" s="11"/>
      <c r="B344" s="15"/>
      <c r="C344" s="12"/>
      <c r="D344" s="11"/>
      <c r="E344" s="16">
        <f>IF($D344="","",IFERROR(INDEX('製品一覧'!$B$5:$B$54,MATCH($D344,'製品一覧'!$A$5:$A$54,0)),"型番が未登録"))</f>
        <v/>
      </c>
      <c r="F344" s="11"/>
      <c r="G344" s="12"/>
      <c r="H344" s="12"/>
      <c r="I344" s="19"/>
      <c r="J344" s="18">
        <f>IF($F344="","",IFERROR(IF(INDEX('製品登録台帳'!$E$5:$E$1004,MATCH($F344,'製品登録台帳'!$D$5:$D$1004,0))=0,"台帳になし",INDEX('製品登録台帳'!$E$5:$E$1004,MATCH($F344,'製品登録台帳'!$D$5:$D$1004,0))),"台帳になし"))</f>
        <v/>
      </c>
      <c r="K344" s="15"/>
      <c r="L344" s="18">
        <f>IF(AND(ISNUMBER($U344),ISNUMBER($V344),$V344&gt;0),IF(DAY($U344)&gt;DAY(DATE(YEAR($U344),MONTH($U344)+$V344+1,0)),DATE(YEAR($U344),MONTH($U344)+$V344+1,0),DATE(YEAR($U344),MONTH($U344)+$V344,DAY($U344))-1),"")</f>
        <v/>
      </c>
      <c r="M344" s="6">
        <f>IF($A344&amp;$D344&amp;$F344="","",IF($L344="","確認が必要",IF(ISNUMBER($B344),IF($B344&lt;=$L344,"期間内の目安","期限切れの目安"),"受付日を入力")))</f>
        <v/>
      </c>
      <c r="N344" s="12"/>
      <c r="O344" s="19"/>
      <c r="P344" s="12"/>
      <c r="Q344" s="15"/>
      <c r="R344" s="15"/>
      <c r="S344" s="17">
        <f>IF(OR(NOT(ISNUMBER($B344)),$C344="完了"),"",TODAY()-$B344)</f>
        <v/>
      </c>
      <c r="T344" s="12"/>
      <c r="U344" s="18">
        <f>IF(ISNUMBER($K344),$K344,IF(ISNUMBER($J344),$J344,""))</f>
        <v/>
      </c>
      <c r="V344" s="17">
        <f>IF($D344="","",IFERROR(INDEX('製品一覧'!$C$5:$C$54,MATCH($D344,'製品一覧'!$A$5:$A$54,0)),""))</f>
        <v/>
      </c>
    </row>
    <row r="345" spans="1:22">
      <c r="A345" s="11"/>
      <c r="B345" s="15"/>
      <c r="C345" s="12"/>
      <c r="D345" s="11"/>
      <c r="E345" s="16">
        <f>IF($D345="","",IFERROR(INDEX('製品一覧'!$B$5:$B$54,MATCH($D345,'製品一覧'!$A$5:$A$54,0)),"型番が未登録"))</f>
        <v/>
      </c>
      <c r="F345" s="11"/>
      <c r="G345" s="12"/>
      <c r="H345" s="12"/>
      <c r="I345" s="19"/>
      <c r="J345" s="18">
        <f>IF($F345="","",IFERROR(IF(INDEX('製品登録台帳'!$E$5:$E$1004,MATCH($F345,'製品登録台帳'!$D$5:$D$1004,0))=0,"台帳になし",INDEX('製品登録台帳'!$E$5:$E$1004,MATCH($F345,'製品登録台帳'!$D$5:$D$1004,0))),"台帳になし"))</f>
        <v/>
      </c>
      <c r="K345" s="15"/>
      <c r="L345" s="18">
        <f>IF(AND(ISNUMBER($U345),ISNUMBER($V345),$V345&gt;0),IF(DAY($U345)&gt;DAY(DATE(YEAR($U345),MONTH($U345)+$V345+1,0)),DATE(YEAR($U345),MONTH($U345)+$V345+1,0),DATE(YEAR($U345),MONTH($U345)+$V345,DAY($U345))-1),"")</f>
        <v/>
      </c>
      <c r="M345" s="6">
        <f>IF($A345&amp;$D345&amp;$F345="","",IF($L345="","確認が必要",IF(ISNUMBER($B345),IF($B345&lt;=$L345,"期間内の目安","期限切れの目安"),"受付日を入力")))</f>
        <v/>
      </c>
      <c r="N345" s="12"/>
      <c r="O345" s="19"/>
      <c r="P345" s="12"/>
      <c r="Q345" s="15"/>
      <c r="R345" s="15"/>
      <c r="S345" s="17">
        <f>IF(OR(NOT(ISNUMBER($B345)),$C345="完了"),"",TODAY()-$B345)</f>
        <v/>
      </c>
      <c r="T345" s="12"/>
      <c r="U345" s="18">
        <f>IF(ISNUMBER($K345),$K345,IF(ISNUMBER($J345),$J345,""))</f>
        <v/>
      </c>
      <c r="V345" s="17">
        <f>IF($D345="","",IFERROR(INDEX('製品一覧'!$C$5:$C$54,MATCH($D345,'製品一覧'!$A$5:$A$54,0)),""))</f>
        <v/>
      </c>
    </row>
    <row r="346" spans="1:22">
      <c r="A346" s="11"/>
      <c r="B346" s="15"/>
      <c r="C346" s="12"/>
      <c r="D346" s="11"/>
      <c r="E346" s="16">
        <f>IF($D346="","",IFERROR(INDEX('製品一覧'!$B$5:$B$54,MATCH($D346,'製品一覧'!$A$5:$A$54,0)),"型番が未登録"))</f>
        <v/>
      </c>
      <c r="F346" s="11"/>
      <c r="G346" s="12"/>
      <c r="H346" s="12"/>
      <c r="I346" s="19"/>
      <c r="J346" s="18">
        <f>IF($F346="","",IFERROR(IF(INDEX('製品登録台帳'!$E$5:$E$1004,MATCH($F346,'製品登録台帳'!$D$5:$D$1004,0))=0,"台帳になし",INDEX('製品登録台帳'!$E$5:$E$1004,MATCH($F346,'製品登録台帳'!$D$5:$D$1004,0))),"台帳になし"))</f>
        <v/>
      </c>
      <c r="K346" s="15"/>
      <c r="L346" s="18">
        <f>IF(AND(ISNUMBER($U346),ISNUMBER($V346),$V346&gt;0),IF(DAY($U346)&gt;DAY(DATE(YEAR($U346),MONTH($U346)+$V346+1,0)),DATE(YEAR($U346),MONTH($U346)+$V346+1,0),DATE(YEAR($U346),MONTH($U346)+$V346,DAY($U346))-1),"")</f>
        <v/>
      </c>
      <c r="M346" s="6">
        <f>IF($A346&amp;$D346&amp;$F346="","",IF($L346="","確認が必要",IF(ISNUMBER($B346),IF($B346&lt;=$L346,"期間内の目安","期限切れの目安"),"受付日を入力")))</f>
        <v/>
      </c>
      <c r="N346" s="12"/>
      <c r="O346" s="19"/>
      <c r="P346" s="12"/>
      <c r="Q346" s="15"/>
      <c r="R346" s="15"/>
      <c r="S346" s="17">
        <f>IF(OR(NOT(ISNUMBER($B346)),$C346="完了"),"",TODAY()-$B346)</f>
        <v/>
      </c>
      <c r="T346" s="12"/>
      <c r="U346" s="18">
        <f>IF(ISNUMBER($K346),$K346,IF(ISNUMBER($J346),$J346,""))</f>
        <v/>
      </c>
      <c r="V346" s="17">
        <f>IF($D346="","",IFERROR(INDEX('製品一覧'!$C$5:$C$54,MATCH($D346,'製品一覧'!$A$5:$A$54,0)),""))</f>
        <v/>
      </c>
    </row>
    <row r="347" spans="1:22">
      <c r="A347" s="11"/>
      <c r="B347" s="15"/>
      <c r="C347" s="12"/>
      <c r="D347" s="11"/>
      <c r="E347" s="16">
        <f>IF($D347="","",IFERROR(INDEX('製品一覧'!$B$5:$B$54,MATCH($D347,'製品一覧'!$A$5:$A$54,0)),"型番が未登録"))</f>
        <v/>
      </c>
      <c r="F347" s="11"/>
      <c r="G347" s="12"/>
      <c r="H347" s="12"/>
      <c r="I347" s="19"/>
      <c r="J347" s="18">
        <f>IF($F347="","",IFERROR(IF(INDEX('製品登録台帳'!$E$5:$E$1004,MATCH($F347,'製品登録台帳'!$D$5:$D$1004,0))=0,"台帳になし",INDEX('製品登録台帳'!$E$5:$E$1004,MATCH($F347,'製品登録台帳'!$D$5:$D$1004,0))),"台帳になし"))</f>
        <v/>
      </c>
      <c r="K347" s="15"/>
      <c r="L347" s="18">
        <f>IF(AND(ISNUMBER($U347),ISNUMBER($V347),$V347&gt;0),IF(DAY($U347)&gt;DAY(DATE(YEAR($U347),MONTH($U347)+$V347+1,0)),DATE(YEAR($U347),MONTH($U347)+$V347+1,0),DATE(YEAR($U347),MONTH($U347)+$V347,DAY($U347))-1),"")</f>
        <v/>
      </c>
      <c r="M347" s="6">
        <f>IF($A347&amp;$D347&amp;$F347="","",IF($L347="","確認が必要",IF(ISNUMBER($B347),IF($B347&lt;=$L347,"期間内の目安","期限切れの目安"),"受付日を入力")))</f>
        <v/>
      </c>
      <c r="N347" s="12"/>
      <c r="O347" s="19"/>
      <c r="P347" s="12"/>
      <c r="Q347" s="15"/>
      <c r="R347" s="15"/>
      <c r="S347" s="17">
        <f>IF(OR(NOT(ISNUMBER($B347)),$C347="完了"),"",TODAY()-$B347)</f>
        <v/>
      </c>
      <c r="T347" s="12"/>
      <c r="U347" s="18">
        <f>IF(ISNUMBER($K347),$K347,IF(ISNUMBER($J347),$J347,""))</f>
        <v/>
      </c>
      <c r="V347" s="17">
        <f>IF($D347="","",IFERROR(INDEX('製品一覧'!$C$5:$C$54,MATCH($D347,'製品一覧'!$A$5:$A$54,0)),""))</f>
        <v/>
      </c>
    </row>
    <row r="348" spans="1:22">
      <c r="A348" s="11"/>
      <c r="B348" s="15"/>
      <c r="C348" s="12"/>
      <c r="D348" s="11"/>
      <c r="E348" s="16">
        <f>IF($D348="","",IFERROR(INDEX('製品一覧'!$B$5:$B$54,MATCH($D348,'製品一覧'!$A$5:$A$54,0)),"型番が未登録"))</f>
        <v/>
      </c>
      <c r="F348" s="11"/>
      <c r="G348" s="12"/>
      <c r="H348" s="12"/>
      <c r="I348" s="19"/>
      <c r="J348" s="18">
        <f>IF($F348="","",IFERROR(IF(INDEX('製品登録台帳'!$E$5:$E$1004,MATCH($F348,'製品登録台帳'!$D$5:$D$1004,0))=0,"台帳になし",INDEX('製品登録台帳'!$E$5:$E$1004,MATCH($F348,'製品登録台帳'!$D$5:$D$1004,0))),"台帳になし"))</f>
        <v/>
      </c>
      <c r="K348" s="15"/>
      <c r="L348" s="18">
        <f>IF(AND(ISNUMBER($U348),ISNUMBER($V348),$V348&gt;0),IF(DAY($U348)&gt;DAY(DATE(YEAR($U348),MONTH($U348)+$V348+1,0)),DATE(YEAR($U348),MONTH($U348)+$V348+1,0),DATE(YEAR($U348),MONTH($U348)+$V348,DAY($U348))-1),"")</f>
        <v/>
      </c>
      <c r="M348" s="6">
        <f>IF($A348&amp;$D348&amp;$F348="","",IF($L348="","確認が必要",IF(ISNUMBER($B348),IF($B348&lt;=$L348,"期間内の目安","期限切れの目安"),"受付日を入力")))</f>
        <v/>
      </c>
      <c r="N348" s="12"/>
      <c r="O348" s="19"/>
      <c r="P348" s="12"/>
      <c r="Q348" s="15"/>
      <c r="R348" s="15"/>
      <c r="S348" s="17">
        <f>IF(OR(NOT(ISNUMBER($B348)),$C348="完了"),"",TODAY()-$B348)</f>
        <v/>
      </c>
      <c r="T348" s="12"/>
      <c r="U348" s="18">
        <f>IF(ISNUMBER($K348),$K348,IF(ISNUMBER($J348),$J348,""))</f>
        <v/>
      </c>
      <c r="V348" s="17">
        <f>IF($D348="","",IFERROR(INDEX('製品一覧'!$C$5:$C$54,MATCH($D348,'製品一覧'!$A$5:$A$54,0)),""))</f>
        <v/>
      </c>
    </row>
    <row r="349" spans="1:22">
      <c r="A349" s="11"/>
      <c r="B349" s="15"/>
      <c r="C349" s="12"/>
      <c r="D349" s="11"/>
      <c r="E349" s="16">
        <f>IF($D349="","",IFERROR(INDEX('製品一覧'!$B$5:$B$54,MATCH($D349,'製品一覧'!$A$5:$A$54,0)),"型番が未登録"))</f>
        <v/>
      </c>
      <c r="F349" s="11"/>
      <c r="G349" s="12"/>
      <c r="H349" s="12"/>
      <c r="I349" s="19"/>
      <c r="J349" s="18">
        <f>IF($F349="","",IFERROR(IF(INDEX('製品登録台帳'!$E$5:$E$1004,MATCH($F349,'製品登録台帳'!$D$5:$D$1004,0))=0,"台帳になし",INDEX('製品登録台帳'!$E$5:$E$1004,MATCH($F349,'製品登録台帳'!$D$5:$D$1004,0))),"台帳になし"))</f>
        <v/>
      </c>
      <c r="K349" s="15"/>
      <c r="L349" s="18">
        <f>IF(AND(ISNUMBER($U349),ISNUMBER($V349),$V349&gt;0),IF(DAY($U349)&gt;DAY(DATE(YEAR($U349),MONTH($U349)+$V349+1,0)),DATE(YEAR($U349),MONTH($U349)+$V349+1,0),DATE(YEAR($U349),MONTH($U349)+$V349,DAY($U349))-1),"")</f>
        <v/>
      </c>
      <c r="M349" s="6">
        <f>IF($A349&amp;$D349&amp;$F349="","",IF($L349="","確認が必要",IF(ISNUMBER($B349),IF($B349&lt;=$L349,"期間内の目安","期限切れの目安"),"受付日を入力")))</f>
        <v/>
      </c>
      <c r="N349" s="12"/>
      <c r="O349" s="19"/>
      <c r="P349" s="12"/>
      <c r="Q349" s="15"/>
      <c r="R349" s="15"/>
      <c r="S349" s="17">
        <f>IF(OR(NOT(ISNUMBER($B349)),$C349="完了"),"",TODAY()-$B349)</f>
        <v/>
      </c>
      <c r="T349" s="12"/>
      <c r="U349" s="18">
        <f>IF(ISNUMBER($K349),$K349,IF(ISNUMBER($J349),$J349,""))</f>
        <v/>
      </c>
      <c r="V349" s="17">
        <f>IF($D349="","",IFERROR(INDEX('製品一覧'!$C$5:$C$54,MATCH($D349,'製品一覧'!$A$5:$A$54,0)),""))</f>
        <v/>
      </c>
    </row>
    <row r="350" spans="1:22">
      <c r="A350" s="11"/>
      <c r="B350" s="15"/>
      <c r="C350" s="12"/>
      <c r="D350" s="11"/>
      <c r="E350" s="16">
        <f>IF($D350="","",IFERROR(INDEX('製品一覧'!$B$5:$B$54,MATCH($D350,'製品一覧'!$A$5:$A$54,0)),"型番が未登録"))</f>
        <v/>
      </c>
      <c r="F350" s="11"/>
      <c r="G350" s="12"/>
      <c r="H350" s="12"/>
      <c r="I350" s="19"/>
      <c r="J350" s="18">
        <f>IF($F350="","",IFERROR(IF(INDEX('製品登録台帳'!$E$5:$E$1004,MATCH($F350,'製品登録台帳'!$D$5:$D$1004,0))=0,"台帳になし",INDEX('製品登録台帳'!$E$5:$E$1004,MATCH($F350,'製品登録台帳'!$D$5:$D$1004,0))),"台帳になし"))</f>
        <v/>
      </c>
      <c r="K350" s="15"/>
      <c r="L350" s="18">
        <f>IF(AND(ISNUMBER($U350),ISNUMBER($V350),$V350&gt;0),IF(DAY($U350)&gt;DAY(DATE(YEAR($U350),MONTH($U350)+$V350+1,0)),DATE(YEAR($U350),MONTH($U350)+$V350+1,0),DATE(YEAR($U350),MONTH($U350)+$V350,DAY($U350))-1),"")</f>
        <v/>
      </c>
      <c r="M350" s="6">
        <f>IF($A350&amp;$D350&amp;$F350="","",IF($L350="","確認が必要",IF(ISNUMBER($B350),IF($B350&lt;=$L350,"期間内の目安","期限切れの目安"),"受付日を入力")))</f>
        <v/>
      </c>
      <c r="N350" s="12"/>
      <c r="O350" s="19"/>
      <c r="P350" s="12"/>
      <c r="Q350" s="15"/>
      <c r="R350" s="15"/>
      <c r="S350" s="17">
        <f>IF(OR(NOT(ISNUMBER($B350)),$C350="完了"),"",TODAY()-$B350)</f>
        <v/>
      </c>
      <c r="T350" s="12"/>
      <c r="U350" s="18">
        <f>IF(ISNUMBER($K350),$K350,IF(ISNUMBER($J350),$J350,""))</f>
        <v/>
      </c>
      <c r="V350" s="17">
        <f>IF($D350="","",IFERROR(INDEX('製品一覧'!$C$5:$C$54,MATCH($D350,'製品一覧'!$A$5:$A$54,0)),""))</f>
        <v/>
      </c>
    </row>
    <row r="351" spans="1:22">
      <c r="A351" s="11"/>
      <c r="B351" s="15"/>
      <c r="C351" s="12"/>
      <c r="D351" s="11"/>
      <c r="E351" s="16">
        <f>IF($D351="","",IFERROR(INDEX('製品一覧'!$B$5:$B$54,MATCH($D351,'製品一覧'!$A$5:$A$54,0)),"型番が未登録"))</f>
        <v/>
      </c>
      <c r="F351" s="11"/>
      <c r="G351" s="12"/>
      <c r="H351" s="12"/>
      <c r="I351" s="19"/>
      <c r="J351" s="18">
        <f>IF($F351="","",IFERROR(IF(INDEX('製品登録台帳'!$E$5:$E$1004,MATCH($F351,'製品登録台帳'!$D$5:$D$1004,0))=0,"台帳になし",INDEX('製品登録台帳'!$E$5:$E$1004,MATCH($F351,'製品登録台帳'!$D$5:$D$1004,0))),"台帳になし"))</f>
        <v/>
      </c>
      <c r="K351" s="15"/>
      <c r="L351" s="18">
        <f>IF(AND(ISNUMBER($U351),ISNUMBER($V351),$V351&gt;0),IF(DAY($U351)&gt;DAY(DATE(YEAR($U351),MONTH($U351)+$V351+1,0)),DATE(YEAR($U351),MONTH($U351)+$V351+1,0),DATE(YEAR($U351),MONTH($U351)+$V351,DAY($U351))-1),"")</f>
        <v/>
      </c>
      <c r="M351" s="6">
        <f>IF($A351&amp;$D351&amp;$F351="","",IF($L351="","確認が必要",IF(ISNUMBER($B351),IF($B351&lt;=$L351,"期間内の目安","期限切れの目安"),"受付日を入力")))</f>
        <v/>
      </c>
      <c r="N351" s="12"/>
      <c r="O351" s="19"/>
      <c r="P351" s="12"/>
      <c r="Q351" s="15"/>
      <c r="R351" s="15"/>
      <c r="S351" s="17">
        <f>IF(OR(NOT(ISNUMBER($B351)),$C351="完了"),"",TODAY()-$B351)</f>
        <v/>
      </c>
      <c r="T351" s="12"/>
      <c r="U351" s="18">
        <f>IF(ISNUMBER($K351),$K351,IF(ISNUMBER($J351),$J351,""))</f>
        <v/>
      </c>
      <c r="V351" s="17">
        <f>IF($D351="","",IFERROR(INDEX('製品一覧'!$C$5:$C$54,MATCH($D351,'製品一覧'!$A$5:$A$54,0)),""))</f>
        <v/>
      </c>
    </row>
    <row r="352" spans="1:22">
      <c r="A352" s="11"/>
      <c r="B352" s="15"/>
      <c r="C352" s="12"/>
      <c r="D352" s="11"/>
      <c r="E352" s="16">
        <f>IF($D352="","",IFERROR(INDEX('製品一覧'!$B$5:$B$54,MATCH($D352,'製品一覧'!$A$5:$A$54,0)),"型番が未登録"))</f>
        <v/>
      </c>
      <c r="F352" s="11"/>
      <c r="G352" s="12"/>
      <c r="H352" s="12"/>
      <c r="I352" s="19"/>
      <c r="J352" s="18">
        <f>IF($F352="","",IFERROR(IF(INDEX('製品登録台帳'!$E$5:$E$1004,MATCH($F352,'製品登録台帳'!$D$5:$D$1004,0))=0,"台帳になし",INDEX('製品登録台帳'!$E$5:$E$1004,MATCH($F352,'製品登録台帳'!$D$5:$D$1004,0))),"台帳になし"))</f>
        <v/>
      </c>
      <c r="K352" s="15"/>
      <c r="L352" s="18">
        <f>IF(AND(ISNUMBER($U352),ISNUMBER($V352),$V352&gt;0),IF(DAY($U352)&gt;DAY(DATE(YEAR($U352),MONTH($U352)+$V352+1,0)),DATE(YEAR($U352),MONTH($U352)+$V352+1,0),DATE(YEAR($U352),MONTH($U352)+$V352,DAY($U352))-1),"")</f>
        <v/>
      </c>
      <c r="M352" s="6">
        <f>IF($A352&amp;$D352&amp;$F352="","",IF($L352="","確認が必要",IF(ISNUMBER($B352),IF($B352&lt;=$L352,"期間内の目安","期限切れの目安"),"受付日を入力")))</f>
        <v/>
      </c>
      <c r="N352" s="12"/>
      <c r="O352" s="19"/>
      <c r="P352" s="12"/>
      <c r="Q352" s="15"/>
      <c r="R352" s="15"/>
      <c r="S352" s="17">
        <f>IF(OR(NOT(ISNUMBER($B352)),$C352="完了"),"",TODAY()-$B352)</f>
        <v/>
      </c>
      <c r="T352" s="12"/>
      <c r="U352" s="18">
        <f>IF(ISNUMBER($K352),$K352,IF(ISNUMBER($J352),$J352,""))</f>
        <v/>
      </c>
      <c r="V352" s="17">
        <f>IF($D352="","",IFERROR(INDEX('製品一覧'!$C$5:$C$54,MATCH($D352,'製品一覧'!$A$5:$A$54,0)),""))</f>
        <v/>
      </c>
    </row>
    <row r="353" spans="1:22">
      <c r="A353" s="11"/>
      <c r="B353" s="15"/>
      <c r="C353" s="12"/>
      <c r="D353" s="11"/>
      <c r="E353" s="16">
        <f>IF($D353="","",IFERROR(INDEX('製品一覧'!$B$5:$B$54,MATCH($D353,'製品一覧'!$A$5:$A$54,0)),"型番が未登録"))</f>
        <v/>
      </c>
      <c r="F353" s="11"/>
      <c r="G353" s="12"/>
      <c r="H353" s="12"/>
      <c r="I353" s="19"/>
      <c r="J353" s="18">
        <f>IF($F353="","",IFERROR(IF(INDEX('製品登録台帳'!$E$5:$E$1004,MATCH($F353,'製品登録台帳'!$D$5:$D$1004,0))=0,"台帳になし",INDEX('製品登録台帳'!$E$5:$E$1004,MATCH($F353,'製品登録台帳'!$D$5:$D$1004,0))),"台帳になし"))</f>
        <v/>
      </c>
      <c r="K353" s="15"/>
      <c r="L353" s="18">
        <f>IF(AND(ISNUMBER($U353),ISNUMBER($V353),$V353&gt;0),IF(DAY($U353)&gt;DAY(DATE(YEAR($U353),MONTH($U353)+$V353+1,0)),DATE(YEAR($U353),MONTH($U353)+$V353+1,0),DATE(YEAR($U353),MONTH($U353)+$V353,DAY($U353))-1),"")</f>
        <v/>
      </c>
      <c r="M353" s="6">
        <f>IF($A353&amp;$D353&amp;$F353="","",IF($L353="","確認が必要",IF(ISNUMBER($B353),IF($B353&lt;=$L353,"期間内の目安","期限切れの目安"),"受付日を入力")))</f>
        <v/>
      </c>
      <c r="N353" s="12"/>
      <c r="O353" s="19"/>
      <c r="P353" s="12"/>
      <c r="Q353" s="15"/>
      <c r="R353" s="15"/>
      <c r="S353" s="17">
        <f>IF(OR(NOT(ISNUMBER($B353)),$C353="完了"),"",TODAY()-$B353)</f>
        <v/>
      </c>
      <c r="T353" s="12"/>
      <c r="U353" s="18">
        <f>IF(ISNUMBER($K353),$K353,IF(ISNUMBER($J353),$J353,""))</f>
        <v/>
      </c>
      <c r="V353" s="17">
        <f>IF($D353="","",IFERROR(INDEX('製品一覧'!$C$5:$C$54,MATCH($D353,'製品一覧'!$A$5:$A$54,0)),""))</f>
        <v/>
      </c>
    </row>
    <row r="354" spans="1:22">
      <c r="A354" s="11"/>
      <c r="B354" s="15"/>
      <c r="C354" s="12"/>
      <c r="D354" s="11"/>
      <c r="E354" s="16">
        <f>IF($D354="","",IFERROR(INDEX('製品一覧'!$B$5:$B$54,MATCH($D354,'製品一覧'!$A$5:$A$54,0)),"型番が未登録"))</f>
        <v/>
      </c>
      <c r="F354" s="11"/>
      <c r="G354" s="12"/>
      <c r="H354" s="12"/>
      <c r="I354" s="19"/>
      <c r="J354" s="18">
        <f>IF($F354="","",IFERROR(IF(INDEX('製品登録台帳'!$E$5:$E$1004,MATCH($F354,'製品登録台帳'!$D$5:$D$1004,0))=0,"台帳になし",INDEX('製品登録台帳'!$E$5:$E$1004,MATCH($F354,'製品登録台帳'!$D$5:$D$1004,0))),"台帳になし"))</f>
        <v/>
      </c>
      <c r="K354" s="15"/>
      <c r="L354" s="18">
        <f>IF(AND(ISNUMBER($U354),ISNUMBER($V354),$V354&gt;0),IF(DAY($U354)&gt;DAY(DATE(YEAR($U354),MONTH($U354)+$V354+1,0)),DATE(YEAR($U354),MONTH($U354)+$V354+1,0),DATE(YEAR($U354),MONTH($U354)+$V354,DAY($U354))-1),"")</f>
        <v/>
      </c>
      <c r="M354" s="6">
        <f>IF($A354&amp;$D354&amp;$F354="","",IF($L354="","確認が必要",IF(ISNUMBER($B354),IF($B354&lt;=$L354,"期間内の目安","期限切れの目安"),"受付日を入力")))</f>
        <v/>
      </c>
      <c r="N354" s="12"/>
      <c r="O354" s="19"/>
      <c r="P354" s="12"/>
      <c r="Q354" s="15"/>
      <c r="R354" s="15"/>
      <c r="S354" s="17">
        <f>IF(OR(NOT(ISNUMBER($B354)),$C354="完了"),"",TODAY()-$B354)</f>
        <v/>
      </c>
      <c r="T354" s="12"/>
      <c r="U354" s="18">
        <f>IF(ISNUMBER($K354),$K354,IF(ISNUMBER($J354),$J354,""))</f>
        <v/>
      </c>
      <c r="V354" s="17">
        <f>IF($D354="","",IFERROR(INDEX('製品一覧'!$C$5:$C$54,MATCH($D354,'製品一覧'!$A$5:$A$54,0)),""))</f>
        <v/>
      </c>
    </row>
    <row r="355" spans="1:22">
      <c r="A355" s="11"/>
      <c r="B355" s="15"/>
      <c r="C355" s="12"/>
      <c r="D355" s="11"/>
      <c r="E355" s="16">
        <f>IF($D355="","",IFERROR(INDEX('製品一覧'!$B$5:$B$54,MATCH($D355,'製品一覧'!$A$5:$A$54,0)),"型番が未登録"))</f>
        <v/>
      </c>
      <c r="F355" s="11"/>
      <c r="G355" s="12"/>
      <c r="H355" s="12"/>
      <c r="I355" s="19"/>
      <c r="J355" s="18">
        <f>IF($F355="","",IFERROR(IF(INDEX('製品登録台帳'!$E$5:$E$1004,MATCH($F355,'製品登録台帳'!$D$5:$D$1004,0))=0,"台帳になし",INDEX('製品登録台帳'!$E$5:$E$1004,MATCH($F355,'製品登録台帳'!$D$5:$D$1004,0))),"台帳になし"))</f>
        <v/>
      </c>
      <c r="K355" s="15"/>
      <c r="L355" s="18">
        <f>IF(AND(ISNUMBER($U355),ISNUMBER($V355),$V355&gt;0),IF(DAY($U355)&gt;DAY(DATE(YEAR($U355),MONTH($U355)+$V355+1,0)),DATE(YEAR($U355),MONTH($U355)+$V355+1,0),DATE(YEAR($U355),MONTH($U355)+$V355,DAY($U355))-1),"")</f>
        <v/>
      </c>
      <c r="M355" s="6">
        <f>IF($A355&amp;$D355&amp;$F355="","",IF($L355="","確認が必要",IF(ISNUMBER($B355),IF($B355&lt;=$L355,"期間内の目安","期限切れの目安"),"受付日を入力")))</f>
        <v/>
      </c>
      <c r="N355" s="12"/>
      <c r="O355" s="19"/>
      <c r="P355" s="12"/>
      <c r="Q355" s="15"/>
      <c r="R355" s="15"/>
      <c r="S355" s="17">
        <f>IF(OR(NOT(ISNUMBER($B355)),$C355="完了"),"",TODAY()-$B355)</f>
        <v/>
      </c>
      <c r="T355" s="12"/>
      <c r="U355" s="18">
        <f>IF(ISNUMBER($K355),$K355,IF(ISNUMBER($J355),$J355,""))</f>
        <v/>
      </c>
      <c r="V355" s="17">
        <f>IF($D355="","",IFERROR(INDEX('製品一覧'!$C$5:$C$54,MATCH($D355,'製品一覧'!$A$5:$A$54,0)),""))</f>
        <v/>
      </c>
    </row>
    <row r="356" spans="1:22">
      <c r="A356" s="11"/>
      <c r="B356" s="15"/>
      <c r="C356" s="12"/>
      <c r="D356" s="11"/>
      <c r="E356" s="16">
        <f>IF($D356="","",IFERROR(INDEX('製品一覧'!$B$5:$B$54,MATCH($D356,'製品一覧'!$A$5:$A$54,0)),"型番が未登録"))</f>
        <v/>
      </c>
      <c r="F356" s="11"/>
      <c r="G356" s="12"/>
      <c r="H356" s="12"/>
      <c r="I356" s="19"/>
      <c r="J356" s="18">
        <f>IF($F356="","",IFERROR(IF(INDEX('製品登録台帳'!$E$5:$E$1004,MATCH($F356,'製品登録台帳'!$D$5:$D$1004,0))=0,"台帳になし",INDEX('製品登録台帳'!$E$5:$E$1004,MATCH($F356,'製品登録台帳'!$D$5:$D$1004,0))),"台帳になし"))</f>
        <v/>
      </c>
      <c r="K356" s="15"/>
      <c r="L356" s="18">
        <f>IF(AND(ISNUMBER($U356),ISNUMBER($V356),$V356&gt;0),IF(DAY($U356)&gt;DAY(DATE(YEAR($U356),MONTH($U356)+$V356+1,0)),DATE(YEAR($U356),MONTH($U356)+$V356+1,0),DATE(YEAR($U356),MONTH($U356)+$V356,DAY($U356))-1),"")</f>
        <v/>
      </c>
      <c r="M356" s="6">
        <f>IF($A356&amp;$D356&amp;$F356="","",IF($L356="","確認が必要",IF(ISNUMBER($B356),IF($B356&lt;=$L356,"期間内の目安","期限切れの目安"),"受付日を入力")))</f>
        <v/>
      </c>
      <c r="N356" s="12"/>
      <c r="O356" s="19"/>
      <c r="P356" s="12"/>
      <c r="Q356" s="15"/>
      <c r="R356" s="15"/>
      <c r="S356" s="17">
        <f>IF(OR(NOT(ISNUMBER($B356)),$C356="完了"),"",TODAY()-$B356)</f>
        <v/>
      </c>
      <c r="T356" s="12"/>
      <c r="U356" s="18">
        <f>IF(ISNUMBER($K356),$K356,IF(ISNUMBER($J356),$J356,""))</f>
        <v/>
      </c>
      <c r="V356" s="17">
        <f>IF($D356="","",IFERROR(INDEX('製品一覧'!$C$5:$C$54,MATCH($D356,'製品一覧'!$A$5:$A$54,0)),""))</f>
        <v/>
      </c>
    </row>
    <row r="357" spans="1:22">
      <c r="A357" s="11"/>
      <c r="B357" s="15"/>
      <c r="C357" s="12"/>
      <c r="D357" s="11"/>
      <c r="E357" s="16">
        <f>IF($D357="","",IFERROR(INDEX('製品一覧'!$B$5:$B$54,MATCH($D357,'製品一覧'!$A$5:$A$54,0)),"型番が未登録"))</f>
        <v/>
      </c>
      <c r="F357" s="11"/>
      <c r="G357" s="12"/>
      <c r="H357" s="12"/>
      <c r="I357" s="19"/>
      <c r="J357" s="18">
        <f>IF($F357="","",IFERROR(IF(INDEX('製品登録台帳'!$E$5:$E$1004,MATCH($F357,'製品登録台帳'!$D$5:$D$1004,0))=0,"台帳になし",INDEX('製品登録台帳'!$E$5:$E$1004,MATCH($F357,'製品登録台帳'!$D$5:$D$1004,0))),"台帳になし"))</f>
        <v/>
      </c>
      <c r="K357" s="15"/>
      <c r="L357" s="18">
        <f>IF(AND(ISNUMBER($U357),ISNUMBER($V357),$V357&gt;0),IF(DAY($U357)&gt;DAY(DATE(YEAR($U357),MONTH($U357)+$V357+1,0)),DATE(YEAR($U357),MONTH($U357)+$V357+1,0),DATE(YEAR($U357),MONTH($U357)+$V357,DAY($U357))-1),"")</f>
        <v/>
      </c>
      <c r="M357" s="6">
        <f>IF($A357&amp;$D357&amp;$F357="","",IF($L357="","確認が必要",IF(ISNUMBER($B357),IF($B357&lt;=$L357,"期間内の目安","期限切れの目安"),"受付日を入力")))</f>
        <v/>
      </c>
      <c r="N357" s="12"/>
      <c r="O357" s="19"/>
      <c r="P357" s="12"/>
      <c r="Q357" s="15"/>
      <c r="R357" s="15"/>
      <c r="S357" s="17">
        <f>IF(OR(NOT(ISNUMBER($B357)),$C357="完了"),"",TODAY()-$B357)</f>
        <v/>
      </c>
      <c r="T357" s="12"/>
      <c r="U357" s="18">
        <f>IF(ISNUMBER($K357),$K357,IF(ISNUMBER($J357),$J357,""))</f>
        <v/>
      </c>
      <c r="V357" s="17">
        <f>IF($D357="","",IFERROR(INDEX('製品一覧'!$C$5:$C$54,MATCH($D357,'製品一覧'!$A$5:$A$54,0)),""))</f>
        <v/>
      </c>
    </row>
    <row r="358" spans="1:22">
      <c r="A358" s="11"/>
      <c r="B358" s="15"/>
      <c r="C358" s="12"/>
      <c r="D358" s="11"/>
      <c r="E358" s="16">
        <f>IF($D358="","",IFERROR(INDEX('製品一覧'!$B$5:$B$54,MATCH($D358,'製品一覧'!$A$5:$A$54,0)),"型番が未登録"))</f>
        <v/>
      </c>
      <c r="F358" s="11"/>
      <c r="G358" s="12"/>
      <c r="H358" s="12"/>
      <c r="I358" s="19"/>
      <c r="J358" s="18">
        <f>IF($F358="","",IFERROR(IF(INDEX('製品登録台帳'!$E$5:$E$1004,MATCH($F358,'製品登録台帳'!$D$5:$D$1004,0))=0,"台帳になし",INDEX('製品登録台帳'!$E$5:$E$1004,MATCH($F358,'製品登録台帳'!$D$5:$D$1004,0))),"台帳になし"))</f>
        <v/>
      </c>
      <c r="K358" s="15"/>
      <c r="L358" s="18">
        <f>IF(AND(ISNUMBER($U358),ISNUMBER($V358),$V358&gt;0),IF(DAY($U358)&gt;DAY(DATE(YEAR($U358),MONTH($U358)+$V358+1,0)),DATE(YEAR($U358),MONTH($U358)+$V358+1,0),DATE(YEAR($U358),MONTH($U358)+$V358,DAY($U358))-1),"")</f>
        <v/>
      </c>
      <c r="M358" s="6">
        <f>IF($A358&amp;$D358&amp;$F358="","",IF($L358="","確認が必要",IF(ISNUMBER($B358),IF($B358&lt;=$L358,"期間内の目安","期限切れの目安"),"受付日を入力")))</f>
        <v/>
      </c>
      <c r="N358" s="12"/>
      <c r="O358" s="19"/>
      <c r="P358" s="12"/>
      <c r="Q358" s="15"/>
      <c r="R358" s="15"/>
      <c r="S358" s="17">
        <f>IF(OR(NOT(ISNUMBER($B358)),$C358="完了"),"",TODAY()-$B358)</f>
        <v/>
      </c>
      <c r="T358" s="12"/>
      <c r="U358" s="18">
        <f>IF(ISNUMBER($K358),$K358,IF(ISNUMBER($J358),$J358,""))</f>
        <v/>
      </c>
      <c r="V358" s="17">
        <f>IF($D358="","",IFERROR(INDEX('製品一覧'!$C$5:$C$54,MATCH($D358,'製品一覧'!$A$5:$A$54,0)),""))</f>
        <v/>
      </c>
    </row>
    <row r="359" spans="1:22">
      <c r="A359" s="11"/>
      <c r="B359" s="15"/>
      <c r="C359" s="12"/>
      <c r="D359" s="11"/>
      <c r="E359" s="16">
        <f>IF($D359="","",IFERROR(INDEX('製品一覧'!$B$5:$B$54,MATCH($D359,'製品一覧'!$A$5:$A$54,0)),"型番が未登録"))</f>
        <v/>
      </c>
      <c r="F359" s="11"/>
      <c r="G359" s="12"/>
      <c r="H359" s="12"/>
      <c r="I359" s="19"/>
      <c r="J359" s="18">
        <f>IF($F359="","",IFERROR(IF(INDEX('製品登録台帳'!$E$5:$E$1004,MATCH($F359,'製品登録台帳'!$D$5:$D$1004,0))=0,"台帳になし",INDEX('製品登録台帳'!$E$5:$E$1004,MATCH($F359,'製品登録台帳'!$D$5:$D$1004,0))),"台帳になし"))</f>
        <v/>
      </c>
      <c r="K359" s="15"/>
      <c r="L359" s="18">
        <f>IF(AND(ISNUMBER($U359),ISNUMBER($V359),$V359&gt;0),IF(DAY($U359)&gt;DAY(DATE(YEAR($U359),MONTH($U359)+$V359+1,0)),DATE(YEAR($U359),MONTH($U359)+$V359+1,0),DATE(YEAR($U359),MONTH($U359)+$V359,DAY($U359))-1),"")</f>
        <v/>
      </c>
      <c r="M359" s="6">
        <f>IF($A359&amp;$D359&amp;$F359="","",IF($L359="","確認が必要",IF(ISNUMBER($B359),IF($B359&lt;=$L359,"期間内の目安","期限切れの目安"),"受付日を入力")))</f>
        <v/>
      </c>
      <c r="N359" s="12"/>
      <c r="O359" s="19"/>
      <c r="P359" s="12"/>
      <c r="Q359" s="15"/>
      <c r="R359" s="15"/>
      <c r="S359" s="17">
        <f>IF(OR(NOT(ISNUMBER($B359)),$C359="完了"),"",TODAY()-$B359)</f>
        <v/>
      </c>
      <c r="T359" s="12"/>
      <c r="U359" s="18">
        <f>IF(ISNUMBER($K359),$K359,IF(ISNUMBER($J359),$J359,""))</f>
        <v/>
      </c>
      <c r="V359" s="17">
        <f>IF($D359="","",IFERROR(INDEX('製品一覧'!$C$5:$C$54,MATCH($D359,'製品一覧'!$A$5:$A$54,0)),""))</f>
        <v/>
      </c>
    </row>
    <row r="360" spans="1:22">
      <c r="A360" s="11"/>
      <c r="B360" s="15"/>
      <c r="C360" s="12"/>
      <c r="D360" s="11"/>
      <c r="E360" s="16">
        <f>IF($D360="","",IFERROR(INDEX('製品一覧'!$B$5:$B$54,MATCH($D360,'製品一覧'!$A$5:$A$54,0)),"型番が未登録"))</f>
        <v/>
      </c>
      <c r="F360" s="11"/>
      <c r="G360" s="12"/>
      <c r="H360" s="12"/>
      <c r="I360" s="19"/>
      <c r="J360" s="18">
        <f>IF($F360="","",IFERROR(IF(INDEX('製品登録台帳'!$E$5:$E$1004,MATCH($F360,'製品登録台帳'!$D$5:$D$1004,0))=0,"台帳になし",INDEX('製品登録台帳'!$E$5:$E$1004,MATCH($F360,'製品登録台帳'!$D$5:$D$1004,0))),"台帳になし"))</f>
        <v/>
      </c>
      <c r="K360" s="15"/>
      <c r="L360" s="18">
        <f>IF(AND(ISNUMBER($U360),ISNUMBER($V360),$V360&gt;0),IF(DAY($U360)&gt;DAY(DATE(YEAR($U360),MONTH($U360)+$V360+1,0)),DATE(YEAR($U360),MONTH($U360)+$V360+1,0),DATE(YEAR($U360),MONTH($U360)+$V360,DAY($U360))-1),"")</f>
        <v/>
      </c>
      <c r="M360" s="6">
        <f>IF($A360&amp;$D360&amp;$F360="","",IF($L360="","確認が必要",IF(ISNUMBER($B360),IF($B360&lt;=$L360,"期間内の目安","期限切れの目安"),"受付日を入力")))</f>
        <v/>
      </c>
      <c r="N360" s="12"/>
      <c r="O360" s="19"/>
      <c r="P360" s="12"/>
      <c r="Q360" s="15"/>
      <c r="R360" s="15"/>
      <c r="S360" s="17">
        <f>IF(OR(NOT(ISNUMBER($B360)),$C360="完了"),"",TODAY()-$B360)</f>
        <v/>
      </c>
      <c r="T360" s="12"/>
      <c r="U360" s="18">
        <f>IF(ISNUMBER($K360),$K360,IF(ISNUMBER($J360),$J360,""))</f>
        <v/>
      </c>
      <c r="V360" s="17">
        <f>IF($D360="","",IFERROR(INDEX('製品一覧'!$C$5:$C$54,MATCH($D360,'製品一覧'!$A$5:$A$54,0)),""))</f>
        <v/>
      </c>
    </row>
    <row r="361" spans="1:22">
      <c r="A361" s="11"/>
      <c r="B361" s="15"/>
      <c r="C361" s="12"/>
      <c r="D361" s="11"/>
      <c r="E361" s="16">
        <f>IF($D361="","",IFERROR(INDEX('製品一覧'!$B$5:$B$54,MATCH($D361,'製品一覧'!$A$5:$A$54,0)),"型番が未登録"))</f>
        <v/>
      </c>
      <c r="F361" s="11"/>
      <c r="G361" s="12"/>
      <c r="H361" s="12"/>
      <c r="I361" s="19"/>
      <c r="J361" s="18">
        <f>IF($F361="","",IFERROR(IF(INDEX('製品登録台帳'!$E$5:$E$1004,MATCH($F361,'製品登録台帳'!$D$5:$D$1004,0))=0,"台帳になし",INDEX('製品登録台帳'!$E$5:$E$1004,MATCH($F361,'製品登録台帳'!$D$5:$D$1004,0))),"台帳になし"))</f>
        <v/>
      </c>
      <c r="K361" s="15"/>
      <c r="L361" s="18">
        <f>IF(AND(ISNUMBER($U361),ISNUMBER($V361),$V361&gt;0),IF(DAY($U361)&gt;DAY(DATE(YEAR($U361),MONTH($U361)+$V361+1,0)),DATE(YEAR($U361),MONTH($U361)+$V361+1,0),DATE(YEAR($U361),MONTH($U361)+$V361,DAY($U361))-1),"")</f>
        <v/>
      </c>
      <c r="M361" s="6">
        <f>IF($A361&amp;$D361&amp;$F361="","",IF($L361="","確認が必要",IF(ISNUMBER($B361),IF($B361&lt;=$L361,"期間内の目安","期限切れの目安"),"受付日を入力")))</f>
        <v/>
      </c>
      <c r="N361" s="12"/>
      <c r="O361" s="19"/>
      <c r="P361" s="12"/>
      <c r="Q361" s="15"/>
      <c r="R361" s="15"/>
      <c r="S361" s="17">
        <f>IF(OR(NOT(ISNUMBER($B361)),$C361="完了"),"",TODAY()-$B361)</f>
        <v/>
      </c>
      <c r="T361" s="12"/>
      <c r="U361" s="18">
        <f>IF(ISNUMBER($K361),$K361,IF(ISNUMBER($J361),$J361,""))</f>
        <v/>
      </c>
      <c r="V361" s="17">
        <f>IF($D361="","",IFERROR(INDEX('製品一覧'!$C$5:$C$54,MATCH($D361,'製品一覧'!$A$5:$A$54,0)),""))</f>
        <v/>
      </c>
    </row>
    <row r="362" spans="1:22">
      <c r="A362" s="11"/>
      <c r="B362" s="15"/>
      <c r="C362" s="12"/>
      <c r="D362" s="11"/>
      <c r="E362" s="16">
        <f>IF($D362="","",IFERROR(INDEX('製品一覧'!$B$5:$B$54,MATCH($D362,'製品一覧'!$A$5:$A$54,0)),"型番が未登録"))</f>
        <v/>
      </c>
      <c r="F362" s="11"/>
      <c r="G362" s="12"/>
      <c r="H362" s="12"/>
      <c r="I362" s="19"/>
      <c r="J362" s="18">
        <f>IF($F362="","",IFERROR(IF(INDEX('製品登録台帳'!$E$5:$E$1004,MATCH($F362,'製品登録台帳'!$D$5:$D$1004,0))=0,"台帳になし",INDEX('製品登録台帳'!$E$5:$E$1004,MATCH($F362,'製品登録台帳'!$D$5:$D$1004,0))),"台帳になし"))</f>
        <v/>
      </c>
      <c r="K362" s="15"/>
      <c r="L362" s="18">
        <f>IF(AND(ISNUMBER($U362),ISNUMBER($V362),$V362&gt;0),IF(DAY($U362)&gt;DAY(DATE(YEAR($U362),MONTH($U362)+$V362+1,0)),DATE(YEAR($U362),MONTH($U362)+$V362+1,0),DATE(YEAR($U362),MONTH($U362)+$V362,DAY($U362))-1),"")</f>
        <v/>
      </c>
      <c r="M362" s="6">
        <f>IF($A362&amp;$D362&amp;$F362="","",IF($L362="","確認が必要",IF(ISNUMBER($B362),IF($B362&lt;=$L362,"期間内の目安","期限切れの目安"),"受付日を入力")))</f>
        <v/>
      </c>
      <c r="N362" s="12"/>
      <c r="O362" s="19"/>
      <c r="P362" s="12"/>
      <c r="Q362" s="15"/>
      <c r="R362" s="15"/>
      <c r="S362" s="17">
        <f>IF(OR(NOT(ISNUMBER($B362)),$C362="完了"),"",TODAY()-$B362)</f>
        <v/>
      </c>
      <c r="T362" s="12"/>
      <c r="U362" s="18">
        <f>IF(ISNUMBER($K362),$K362,IF(ISNUMBER($J362),$J362,""))</f>
        <v/>
      </c>
      <c r="V362" s="17">
        <f>IF($D362="","",IFERROR(INDEX('製品一覧'!$C$5:$C$54,MATCH($D362,'製品一覧'!$A$5:$A$54,0)),""))</f>
        <v/>
      </c>
    </row>
    <row r="363" spans="1:22">
      <c r="A363" s="11"/>
      <c r="B363" s="15"/>
      <c r="C363" s="12"/>
      <c r="D363" s="11"/>
      <c r="E363" s="16">
        <f>IF($D363="","",IFERROR(INDEX('製品一覧'!$B$5:$B$54,MATCH($D363,'製品一覧'!$A$5:$A$54,0)),"型番が未登録"))</f>
        <v/>
      </c>
      <c r="F363" s="11"/>
      <c r="G363" s="12"/>
      <c r="H363" s="12"/>
      <c r="I363" s="19"/>
      <c r="J363" s="18">
        <f>IF($F363="","",IFERROR(IF(INDEX('製品登録台帳'!$E$5:$E$1004,MATCH($F363,'製品登録台帳'!$D$5:$D$1004,0))=0,"台帳になし",INDEX('製品登録台帳'!$E$5:$E$1004,MATCH($F363,'製品登録台帳'!$D$5:$D$1004,0))),"台帳になし"))</f>
        <v/>
      </c>
      <c r="K363" s="15"/>
      <c r="L363" s="18">
        <f>IF(AND(ISNUMBER($U363),ISNUMBER($V363),$V363&gt;0),IF(DAY($U363)&gt;DAY(DATE(YEAR($U363),MONTH($U363)+$V363+1,0)),DATE(YEAR($U363),MONTH($U363)+$V363+1,0),DATE(YEAR($U363),MONTH($U363)+$V363,DAY($U363))-1),"")</f>
        <v/>
      </c>
      <c r="M363" s="6">
        <f>IF($A363&amp;$D363&amp;$F363="","",IF($L363="","確認が必要",IF(ISNUMBER($B363),IF($B363&lt;=$L363,"期間内の目安","期限切れの目安"),"受付日を入力")))</f>
        <v/>
      </c>
      <c r="N363" s="12"/>
      <c r="O363" s="19"/>
      <c r="P363" s="12"/>
      <c r="Q363" s="15"/>
      <c r="R363" s="15"/>
      <c r="S363" s="17">
        <f>IF(OR(NOT(ISNUMBER($B363)),$C363="完了"),"",TODAY()-$B363)</f>
        <v/>
      </c>
      <c r="T363" s="12"/>
      <c r="U363" s="18">
        <f>IF(ISNUMBER($K363),$K363,IF(ISNUMBER($J363),$J363,""))</f>
        <v/>
      </c>
      <c r="V363" s="17">
        <f>IF($D363="","",IFERROR(INDEX('製品一覧'!$C$5:$C$54,MATCH($D363,'製品一覧'!$A$5:$A$54,0)),""))</f>
        <v/>
      </c>
    </row>
    <row r="364" spans="1:22">
      <c r="A364" s="11"/>
      <c r="B364" s="15"/>
      <c r="C364" s="12"/>
      <c r="D364" s="11"/>
      <c r="E364" s="16">
        <f>IF($D364="","",IFERROR(INDEX('製品一覧'!$B$5:$B$54,MATCH($D364,'製品一覧'!$A$5:$A$54,0)),"型番が未登録"))</f>
        <v/>
      </c>
      <c r="F364" s="11"/>
      <c r="G364" s="12"/>
      <c r="H364" s="12"/>
      <c r="I364" s="19"/>
      <c r="J364" s="18">
        <f>IF($F364="","",IFERROR(IF(INDEX('製品登録台帳'!$E$5:$E$1004,MATCH($F364,'製品登録台帳'!$D$5:$D$1004,0))=0,"台帳になし",INDEX('製品登録台帳'!$E$5:$E$1004,MATCH($F364,'製品登録台帳'!$D$5:$D$1004,0))),"台帳になし"))</f>
        <v/>
      </c>
      <c r="K364" s="15"/>
      <c r="L364" s="18">
        <f>IF(AND(ISNUMBER($U364),ISNUMBER($V364),$V364&gt;0),IF(DAY($U364)&gt;DAY(DATE(YEAR($U364),MONTH($U364)+$V364+1,0)),DATE(YEAR($U364),MONTH($U364)+$V364+1,0),DATE(YEAR($U364),MONTH($U364)+$V364,DAY($U364))-1),"")</f>
        <v/>
      </c>
      <c r="M364" s="6">
        <f>IF($A364&amp;$D364&amp;$F364="","",IF($L364="","確認が必要",IF(ISNUMBER($B364),IF($B364&lt;=$L364,"期間内の目安","期限切れの目安"),"受付日を入力")))</f>
        <v/>
      </c>
      <c r="N364" s="12"/>
      <c r="O364" s="19"/>
      <c r="P364" s="12"/>
      <c r="Q364" s="15"/>
      <c r="R364" s="15"/>
      <c r="S364" s="17">
        <f>IF(OR(NOT(ISNUMBER($B364)),$C364="完了"),"",TODAY()-$B364)</f>
        <v/>
      </c>
      <c r="T364" s="12"/>
      <c r="U364" s="18">
        <f>IF(ISNUMBER($K364),$K364,IF(ISNUMBER($J364),$J364,""))</f>
        <v/>
      </c>
      <c r="V364" s="17">
        <f>IF($D364="","",IFERROR(INDEX('製品一覧'!$C$5:$C$54,MATCH($D364,'製品一覧'!$A$5:$A$54,0)),""))</f>
        <v/>
      </c>
    </row>
    <row r="365" spans="1:22">
      <c r="A365" s="11"/>
      <c r="B365" s="15"/>
      <c r="C365" s="12"/>
      <c r="D365" s="11"/>
      <c r="E365" s="16">
        <f>IF($D365="","",IFERROR(INDEX('製品一覧'!$B$5:$B$54,MATCH($D365,'製品一覧'!$A$5:$A$54,0)),"型番が未登録"))</f>
        <v/>
      </c>
      <c r="F365" s="11"/>
      <c r="G365" s="12"/>
      <c r="H365" s="12"/>
      <c r="I365" s="19"/>
      <c r="J365" s="18">
        <f>IF($F365="","",IFERROR(IF(INDEX('製品登録台帳'!$E$5:$E$1004,MATCH($F365,'製品登録台帳'!$D$5:$D$1004,0))=0,"台帳になし",INDEX('製品登録台帳'!$E$5:$E$1004,MATCH($F365,'製品登録台帳'!$D$5:$D$1004,0))),"台帳になし"))</f>
        <v/>
      </c>
      <c r="K365" s="15"/>
      <c r="L365" s="18">
        <f>IF(AND(ISNUMBER($U365),ISNUMBER($V365),$V365&gt;0),IF(DAY($U365)&gt;DAY(DATE(YEAR($U365),MONTH($U365)+$V365+1,0)),DATE(YEAR($U365),MONTH($U365)+$V365+1,0),DATE(YEAR($U365),MONTH($U365)+$V365,DAY($U365))-1),"")</f>
        <v/>
      </c>
      <c r="M365" s="6">
        <f>IF($A365&amp;$D365&amp;$F365="","",IF($L365="","確認が必要",IF(ISNUMBER($B365),IF($B365&lt;=$L365,"期間内の目安","期限切れの目安"),"受付日を入力")))</f>
        <v/>
      </c>
      <c r="N365" s="12"/>
      <c r="O365" s="19"/>
      <c r="P365" s="12"/>
      <c r="Q365" s="15"/>
      <c r="R365" s="15"/>
      <c r="S365" s="17">
        <f>IF(OR(NOT(ISNUMBER($B365)),$C365="完了"),"",TODAY()-$B365)</f>
        <v/>
      </c>
      <c r="T365" s="12"/>
      <c r="U365" s="18">
        <f>IF(ISNUMBER($K365),$K365,IF(ISNUMBER($J365),$J365,""))</f>
        <v/>
      </c>
      <c r="V365" s="17">
        <f>IF($D365="","",IFERROR(INDEX('製品一覧'!$C$5:$C$54,MATCH($D365,'製品一覧'!$A$5:$A$54,0)),""))</f>
        <v/>
      </c>
    </row>
    <row r="366" spans="1:22">
      <c r="A366" s="11"/>
      <c r="B366" s="15"/>
      <c r="C366" s="12"/>
      <c r="D366" s="11"/>
      <c r="E366" s="16">
        <f>IF($D366="","",IFERROR(INDEX('製品一覧'!$B$5:$B$54,MATCH($D366,'製品一覧'!$A$5:$A$54,0)),"型番が未登録"))</f>
        <v/>
      </c>
      <c r="F366" s="11"/>
      <c r="G366" s="12"/>
      <c r="H366" s="12"/>
      <c r="I366" s="19"/>
      <c r="J366" s="18">
        <f>IF($F366="","",IFERROR(IF(INDEX('製品登録台帳'!$E$5:$E$1004,MATCH($F366,'製品登録台帳'!$D$5:$D$1004,0))=0,"台帳になし",INDEX('製品登録台帳'!$E$5:$E$1004,MATCH($F366,'製品登録台帳'!$D$5:$D$1004,0))),"台帳になし"))</f>
        <v/>
      </c>
      <c r="K366" s="15"/>
      <c r="L366" s="18">
        <f>IF(AND(ISNUMBER($U366),ISNUMBER($V366),$V366&gt;0),IF(DAY($U366)&gt;DAY(DATE(YEAR($U366),MONTH($U366)+$V366+1,0)),DATE(YEAR($U366),MONTH($U366)+$V366+1,0),DATE(YEAR($U366),MONTH($U366)+$V366,DAY($U366))-1),"")</f>
        <v/>
      </c>
      <c r="M366" s="6">
        <f>IF($A366&amp;$D366&amp;$F366="","",IF($L366="","確認が必要",IF(ISNUMBER($B366),IF($B366&lt;=$L366,"期間内の目安","期限切れの目安"),"受付日を入力")))</f>
        <v/>
      </c>
      <c r="N366" s="12"/>
      <c r="O366" s="19"/>
      <c r="P366" s="12"/>
      <c r="Q366" s="15"/>
      <c r="R366" s="15"/>
      <c r="S366" s="17">
        <f>IF(OR(NOT(ISNUMBER($B366)),$C366="完了"),"",TODAY()-$B366)</f>
        <v/>
      </c>
      <c r="T366" s="12"/>
      <c r="U366" s="18">
        <f>IF(ISNUMBER($K366),$K366,IF(ISNUMBER($J366),$J366,""))</f>
        <v/>
      </c>
      <c r="V366" s="17">
        <f>IF($D366="","",IFERROR(INDEX('製品一覧'!$C$5:$C$54,MATCH($D366,'製品一覧'!$A$5:$A$54,0)),""))</f>
        <v/>
      </c>
    </row>
    <row r="367" spans="1:22">
      <c r="A367" s="11"/>
      <c r="B367" s="15"/>
      <c r="C367" s="12"/>
      <c r="D367" s="11"/>
      <c r="E367" s="16">
        <f>IF($D367="","",IFERROR(INDEX('製品一覧'!$B$5:$B$54,MATCH($D367,'製品一覧'!$A$5:$A$54,0)),"型番が未登録"))</f>
        <v/>
      </c>
      <c r="F367" s="11"/>
      <c r="G367" s="12"/>
      <c r="H367" s="12"/>
      <c r="I367" s="19"/>
      <c r="J367" s="18">
        <f>IF($F367="","",IFERROR(IF(INDEX('製品登録台帳'!$E$5:$E$1004,MATCH($F367,'製品登録台帳'!$D$5:$D$1004,0))=0,"台帳になし",INDEX('製品登録台帳'!$E$5:$E$1004,MATCH($F367,'製品登録台帳'!$D$5:$D$1004,0))),"台帳になし"))</f>
        <v/>
      </c>
      <c r="K367" s="15"/>
      <c r="L367" s="18">
        <f>IF(AND(ISNUMBER($U367),ISNUMBER($V367),$V367&gt;0),IF(DAY($U367)&gt;DAY(DATE(YEAR($U367),MONTH($U367)+$V367+1,0)),DATE(YEAR($U367),MONTH($U367)+$V367+1,0),DATE(YEAR($U367),MONTH($U367)+$V367,DAY($U367))-1),"")</f>
        <v/>
      </c>
      <c r="M367" s="6">
        <f>IF($A367&amp;$D367&amp;$F367="","",IF($L367="","確認が必要",IF(ISNUMBER($B367),IF($B367&lt;=$L367,"期間内の目安","期限切れの目安"),"受付日を入力")))</f>
        <v/>
      </c>
      <c r="N367" s="12"/>
      <c r="O367" s="19"/>
      <c r="P367" s="12"/>
      <c r="Q367" s="15"/>
      <c r="R367" s="15"/>
      <c r="S367" s="17">
        <f>IF(OR(NOT(ISNUMBER($B367)),$C367="完了"),"",TODAY()-$B367)</f>
        <v/>
      </c>
      <c r="T367" s="12"/>
      <c r="U367" s="18">
        <f>IF(ISNUMBER($K367),$K367,IF(ISNUMBER($J367),$J367,""))</f>
        <v/>
      </c>
      <c r="V367" s="17">
        <f>IF($D367="","",IFERROR(INDEX('製品一覧'!$C$5:$C$54,MATCH($D367,'製品一覧'!$A$5:$A$54,0)),""))</f>
        <v/>
      </c>
    </row>
    <row r="368" spans="1:22">
      <c r="A368" s="11"/>
      <c r="B368" s="15"/>
      <c r="C368" s="12"/>
      <c r="D368" s="11"/>
      <c r="E368" s="16">
        <f>IF($D368="","",IFERROR(INDEX('製品一覧'!$B$5:$B$54,MATCH($D368,'製品一覧'!$A$5:$A$54,0)),"型番が未登録"))</f>
        <v/>
      </c>
      <c r="F368" s="11"/>
      <c r="G368" s="12"/>
      <c r="H368" s="12"/>
      <c r="I368" s="19"/>
      <c r="J368" s="18">
        <f>IF($F368="","",IFERROR(IF(INDEX('製品登録台帳'!$E$5:$E$1004,MATCH($F368,'製品登録台帳'!$D$5:$D$1004,0))=0,"台帳になし",INDEX('製品登録台帳'!$E$5:$E$1004,MATCH($F368,'製品登録台帳'!$D$5:$D$1004,0))),"台帳になし"))</f>
        <v/>
      </c>
      <c r="K368" s="15"/>
      <c r="L368" s="18">
        <f>IF(AND(ISNUMBER($U368),ISNUMBER($V368),$V368&gt;0),IF(DAY($U368)&gt;DAY(DATE(YEAR($U368),MONTH($U368)+$V368+1,0)),DATE(YEAR($U368),MONTH($U368)+$V368+1,0),DATE(YEAR($U368),MONTH($U368)+$V368,DAY($U368))-1),"")</f>
        <v/>
      </c>
      <c r="M368" s="6">
        <f>IF($A368&amp;$D368&amp;$F368="","",IF($L368="","確認が必要",IF(ISNUMBER($B368),IF($B368&lt;=$L368,"期間内の目安","期限切れの目安"),"受付日を入力")))</f>
        <v/>
      </c>
      <c r="N368" s="12"/>
      <c r="O368" s="19"/>
      <c r="P368" s="12"/>
      <c r="Q368" s="15"/>
      <c r="R368" s="15"/>
      <c r="S368" s="17">
        <f>IF(OR(NOT(ISNUMBER($B368)),$C368="完了"),"",TODAY()-$B368)</f>
        <v/>
      </c>
      <c r="T368" s="12"/>
      <c r="U368" s="18">
        <f>IF(ISNUMBER($K368),$K368,IF(ISNUMBER($J368),$J368,""))</f>
        <v/>
      </c>
      <c r="V368" s="17">
        <f>IF($D368="","",IFERROR(INDEX('製品一覧'!$C$5:$C$54,MATCH($D368,'製品一覧'!$A$5:$A$54,0)),""))</f>
        <v/>
      </c>
    </row>
    <row r="369" spans="1:22">
      <c r="A369" s="11"/>
      <c r="B369" s="15"/>
      <c r="C369" s="12"/>
      <c r="D369" s="11"/>
      <c r="E369" s="16">
        <f>IF($D369="","",IFERROR(INDEX('製品一覧'!$B$5:$B$54,MATCH($D369,'製品一覧'!$A$5:$A$54,0)),"型番が未登録"))</f>
        <v/>
      </c>
      <c r="F369" s="11"/>
      <c r="G369" s="12"/>
      <c r="H369" s="12"/>
      <c r="I369" s="19"/>
      <c r="J369" s="18">
        <f>IF($F369="","",IFERROR(IF(INDEX('製品登録台帳'!$E$5:$E$1004,MATCH($F369,'製品登録台帳'!$D$5:$D$1004,0))=0,"台帳になし",INDEX('製品登録台帳'!$E$5:$E$1004,MATCH($F369,'製品登録台帳'!$D$5:$D$1004,0))),"台帳になし"))</f>
        <v/>
      </c>
      <c r="K369" s="15"/>
      <c r="L369" s="18">
        <f>IF(AND(ISNUMBER($U369),ISNUMBER($V369),$V369&gt;0),IF(DAY($U369)&gt;DAY(DATE(YEAR($U369),MONTH($U369)+$V369+1,0)),DATE(YEAR($U369),MONTH($U369)+$V369+1,0),DATE(YEAR($U369),MONTH($U369)+$V369,DAY($U369))-1),"")</f>
        <v/>
      </c>
      <c r="M369" s="6">
        <f>IF($A369&amp;$D369&amp;$F369="","",IF($L369="","確認が必要",IF(ISNUMBER($B369),IF($B369&lt;=$L369,"期間内の目安","期限切れの目安"),"受付日を入力")))</f>
        <v/>
      </c>
      <c r="N369" s="12"/>
      <c r="O369" s="19"/>
      <c r="P369" s="12"/>
      <c r="Q369" s="15"/>
      <c r="R369" s="15"/>
      <c r="S369" s="17">
        <f>IF(OR(NOT(ISNUMBER($B369)),$C369="完了"),"",TODAY()-$B369)</f>
        <v/>
      </c>
      <c r="T369" s="12"/>
      <c r="U369" s="18">
        <f>IF(ISNUMBER($K369),$K369,IF(ISNUMBER($J369),$J369,""))</f>
        <v/>
      </c>
      <c r="V369" s="17">
        <f>IF($D369="","",IFERROR(INDEX('製品一覧'!$C$5:$C$54,MATCH($D369,'製品一覧'!$A$5:$A$54,0)),""))</f>
        <v/>
      </c>
    </row>
    <row r="370" spans="1:22">
      <c r="A370" s="11"/>
      <c r="B370" s="15"/>
      <c r="C370" s="12"/>
      <c r="D370" s="11"/>
      <c r="E370" s="16">
        <f>IF($D370="","",IFERROR(INDEX('製品一覧'!$B$5:$B$54,MATCH($D370,'製品一覧'!$A$5:$A$54,0)),"型番が未登録"))</f>
        <v/>
      </c>
      <c r="F370" s="11"/>
      <c r="G370" s="12"/>
      <c r="H370" s="12"/>
      <c r="I370" s="19"/>
      <c r="J370" s="18">
        <f>IF($F370="","",IFERROR(IF(INDEX('製品登録台帳'!$E$5:$E$1004,MATCH($F370,'製品登録台帳'!$D$5:$D$1004,0))=0,"台帳になし",INDEX('製品登録台帳'!$E$5:$E$1004,MATCH($F370,'製品登録台帳'!$D$5:$D$1004,0))),"台帳になし"))</f>
        <v/>
      </c>
      <c r="K370" s="15"/>
      <c r="L370" s="18">
        <f>IF(AND(ISNUMBER($U370),ISNUMBER($V370),$V370&gt;0),IF(DAY($U370)&gt;DAY(DATE(YEAR($U370),MONTH($U370)+$V370+1,0)),DATE(YEAR($U370),MONTH($U370)+$V370+1,0),DATE(YEAR($U370),MONTH($U370)+$V370,DAY($U370))-1),"")</f>
        <v/>
      </c>
      <c r="M370" s="6">
        <f>IF($A370&amp;$D370&amp;$F370="","",IF($L370="","確認が必要",IF(ISNUMBER($B370),IF($B370&lt;=$L370,"期間内の目安","期限切れの目安"),"受付日を入力")))</f>
        <v/>
      </c>
      <c r="N370" s="12"/>
      <c r="O370" s="19"/>
      <c r="P370" s="12"/>
      <c r="Q370" s="15"/>
      <c r="R370" s="15"/>
      <c r="S370" s="17">
        <f>IF(OR(NOT(ISNUMBER($B370)),$C370="完了"),"",TODAY()-$B370)</f>
        <v/>
      </c>
      <c r="T370" s="12"/>
      <c r="U370" s="18">
        <f>IF(ISNUMBER($K370),$K370,IF(ISNUMBER($J370),$J370,""))</f>
        <v/>
      </c>
      <c r="V370" s="17">
        <f>IF($D370="","",IFERROR(INDEX('製品一覧'!$C$5:$C$54,MATCH($D370,'製品一覧'!$A$5:$A$54,0)),""))</f>
        <v/>
      </c>
    </row>
    <row r="371" spans="1:22">
      <c r="A371" s="11"/>
      <c r="B371" s="15"/>
      <c r="C371" s="12"/>
      <c r="D371" s="11"/>
      <c r="E371" s="16">
        <f>IF($D371="","",IFERROR(INDEX('製品一覧'!$B$5:$B$54,MATCH($D371,'製品一覧'!$A$5:$A$54,0)),"型番が未登録"))</f>
        <v/>
      </c>
      <c r="F371" s="11"/>
      <c r="G371" s="12"/>
      <c r="H371" s="12"/>
      <c r="I371" s="19"/>
      <c r="J371" s="18">
        <f>IF($F371="","",IFERROR(IF(INDEX('製品登録台帳'!$E$5:$E$1004,MATCH($F371,'製品登録台帳'!$D$5:$D$1004,0))=0,"台帳になし",INDEX('製品登録台帳'!$E$5:$E$1004,MATCH($F371,'製品登録台帳'!$D$5:$D$1004,0))),"台帳になし"))</f>
        <v/>
      </c>
      <c r="K371" s="15"/>
      <c r="L371" s="18">
        <f>IF(AND(ISNUMBER($U371),ISNUMBER($V371),$V371&gt;0),IF(DAY($U371)&gt;DAY(DATE(YEAR($U371),MONTH($U371)+$V371+1,0)),DATE(YEAR($U371),MONTH($U371)+$V371+1,0),DATE(YEAR($U371),MONTH($U371)+$V371,DAY($U371))-1),"")</f>
        <v/>
      </c>
      <c r="M371" s="6">
        <f>IF($A371&amp;$D371&amp;$F371="","",IF($L371="","確認が必要",IF(ISNUMBER($B371),IF($B371&lt;=$L371,"期間内の目安","期限切れの目安"),"受付日を入力")))</f>
        <v/>
      </c>
      <c r="N371" s="12"/>
      <c r="O371" s="19"/>
      <c r="P371" s="12"/>
      <c r="Q371" s="15"/>
      <c r="R371" s="15"/>
      <c r="S371" s="17">
        <f>IF(OR(NOT(ISNUMBER($B371)),$C371="完了"),"",TODAY()-$B371)</f>
        <v/>
      </c>
      <c r="T371" s="12"/>
      <c r="U371" s="18">
        <f>IF(ISNUMBER($K371),$K371,IF(ISNUMBER($J371),$J371,""))</f>
        <v/>
      </c>
      <c r="V371" s="17">
        <f>IF($D371="","",IFERROR(INDEX('製品一覧'!$C$5:$C$54,MATCH($D371,'製品一覧'!$A$5:$A$54,0)),""))</f>
        <v/>
      </c>
    </row>
    <row r="372" spans="1:22">
      <c r="A372" s="11"/>
      <c r="B372" s="15"/>
      <c r="C372" s="12"/>
      <c r="D372" s="11"/>
      <c r="E372" s="16">
        <f>IF($D372="","",IFERROR(INDEX('製品一覧'!$B$5:$B$54,MATCH($D372,'製品一覧'!$A$5:$A$54,0)),"型番が未登録"))</f>
        <v/>
      </c>
      <c r="F372" s="11"/>
      <c r="G372" s="12"/>
      <c r="H372" s="12"/>
      <c r="I372" s="19"/>
      <c r="J372" s="18">
        <f>IF($F372="","",IFERROR(IF(INDEX('製品登録台帳'!$E$5:$E$1004,MATCH($F372,'製品登録台帳'!$D$5:$D$1004,0))=0,"台帳になし",INDEX('製品登録台帳'!$E$5:$E$1004,MATCH($F372,'製品登録台帳'!$D$5:$D$1004,0))),"台帳になし"))</f>
        <v/>
      </c>
      <c r="K372" s="15"/>
      <c r="L372" s="18">
        <f>IF(AND(ISNUMBER($U372),ISNUMBER($V372),$V372&gt;0),IF(DAY($U372)&gt;DAY(DATE(YEAR($U372),MONTH($U372)+$V372+1,0)),DATE(YEAR($U372),MONTH($U372)+$V372+1,0),DATE(YEAR($U372),MONTH($U372)+$V372,DAY($U372))-1),"")</f>
        <v/>
      </c>
      <c r="M372" s="6">
        <f>IF($A372&amp;$D372&amp;$F372="","",IF($L372="","確認が必要",IF(ISNUMBER($B372),IF($B372&lt;=$L372,"期間内の目安","期限切れの目安"),"受付日を入力")))</f>
        <v/>
      </c>
      <c r="N372" s="12"/>
      <c r="O372" s="19"/>
      <c r="P372" s="12"/>
      <c r="Q372" s="15"/>
      <c r="R372" s="15"/>
      <c r="S372" s="17">
        <f>IF(OR(NOT(ISNUMBER($B372)),$C372="完了"),"",TODAY()-$B372)</f>
        <v/>
      </c>
      <c r="T372" s="12"/>
      <c r="U372" s="18">
        <f>IF(ISNUMBER($K372),$K372,IF(ISNUMBER($J372),$J372,""))</f>
        <v/>
      </c>
      <c r="V372" s="17">
        <f>IF($D372="","",IFERROR(INDEX('製品一覧'!$C$5:$C$54,MATCH($D372,'製品一覧'!$A$5:$A$54,0)),""))</f>
        <v/>
      </c>
    </row>
    <row r="373" spans="1:22">
      <c r="A373" s="11"/>
      <c r="B373" s="15"/>
      <c r="C373" s="12"/>
      <c r="D373" s="11"/>
      <c r="E373" s="16">
        <f>IF($D373="","",IFERROR(INDEX('製品一覧'!$B$5:$B$54,MATCH($D373,'製品一覧'!$A$5:$A$54,0)),"型番が未登録"))</f>
        <v/>
      </c>
      <c r="F373" s="11"/>
      <c r="G373" s="12"/>
      <c r="H373" s="12"/>
      <c r="I373" s="19"/>
      <c r="J373" s="18">
        <f>IF($F373="","",IFERROR(IF(INDEX('製品登録台帳'!$E$5:$E$1004,MATCH($F373,'製品登録台帳'!$D$5:$D$1004,0))=0,"台帳になし",INDEX('製品登録台帳'!$E$5:$E$1004,MATCH($F373,'製品登録台帳'!$D$5:$D$1004,0))),"台帳になし"))</f>
        <v/>
      </c>
      <c r="K373" s="15"/>
      <c r="L373" s="18">
        <f>IF(AND(ISNUMBER($U373),ISNUMBER($V373),$V373&gt;0),IF(DAY($U373)&gt;DAY(DATE(YEAR($U373),MONTH($U373)+$V373+1,0)),DATE(YEAR($U373),MONTH($U373)+$V373+1,0),DATE(YEAR($U373),MONTH($U373)+$V373,DAY($U373))-1),"")</f>
        <v/>
      </c>
      <c r="M373" s="6">
        <f>IF($A373&amp;$D373&amp;$F373="","",IF($L373="","確認が必要",IF(ISNUMBER($B373),IF($B373&lt;=$L373,"期間内の目安","期限切れの目安"),"受付日を入力")))</f>
        <v/>
      </c>
      <c r="N373" s="12"/>
      <c r="O373" s="19"/>
      <c r="P373" s="12"/>
      <c r="Q373" s="15"/>
      <c r="R373" s="15"/>
      <c r="S373" s="17">
        <f>IF(OR(NOT(ISNUMBER($B373)),$C373="完了"),"",TODAY()-$B373)</f>
        <v/>
      </c>
      <c r="T373" s="12"/>
      <c r="U373" s="18">
        <f>IF(ISNUMBER($K373),$K373,IF(ISNUMBER($J373),$J373,""))</f>
        <v/>
      </c>
      <c r="V373" s="17">
        <f>IF($D373="","",IFERROR(INDEX('製品一覧'!$C$5:$C$54,MATCH($D373,'製品一覧'!$A$5:$A$54,0)),""))</f>
        <v/>
      </c>
    </row>
    <row r="374" spans="1:22">
      <c r="A374" s="11"/>
      <c r="B374" s="15"/>
      <c r="C374" s="12"/>
      <c r="D374" s="11"/>
      <c r="E374" s="16">
        <f>IF($D374="","",IFERROR(INDEX('製品一覧'!$B$5:$B$54,MATCH($D374,'製品一覧'!$A$5:$A$54,0)),"型番が未登録"))</f>
        <v/>
      </c>
      <c r="F374" s="11"/>
      <c r="G374" s="12"/>
      <c r="H374" s="12"/>
      <c r="I374" s="19"/>
      <c r="J374" s="18">
        <f>IF($F374="","",IFERROR(IF(INDEX('製品登録台帳'!$E$5:$E$1004,MATCH($F374,'製品登録台帳'!$D$5:$D$1004,0))=0,"台帳になし",INDEX('製品登録台帳'!$E$5:$E$1004,MATCH($F374,'製品登録台帳'!$D$5:$D$1004,0))),"台帳になし"))</f>
        <v/>
      </c>
      <c r="K374" s="15"/>
      <c r="L374" s="18">
        <f>IF(AND(ISNUMBER($U374),ISNUMBER($V374),$V374&gt;0),IF(DAY($U374)&gt;DAY(DATE(YEAR($U374),MONTH($U374)+$V374+1,0)),DATE(YEAR($U374),MONTH($U374)+$V374+1,0),DATE(YEAR($U374),MONTH($U374)+$V374,DAY($U374))-1),"")</f>
        <v/>
      </c>
      <c r="M374" s="6">
        <f>IF($A374&amp;$D374&amp;$F374="","",IF($L374="","確認が必要",IF(ISNUMBER($B374),IF($B374&lt;=$L374,"期間内の目安","期限切れの目安"),"受付日を入力")))</f>
        <v/>
      </c>
      <c r="N374" s="12"/>
      <c r="O374" s="19"/>
      <c r="P374" s="12"/>
      <c r="Q374" s="15"/>
      <c r="R374" s="15"/>
      <c r="S374" s="17">
        <f>IF(OR(NOT(ISNUMBER($B374)),$C374="完了"),"",TODAY()-$B374)</f>
        <v/>
      </c>
      <c r="T374" s="12"/>
      <c r="U374" s="18">
        <f>IF(ISNUMBER($K374),$K374,IF(ISNUMBER($J374),$J374,""))</f>
        <v/>
      </c>
      <c r="V374" s="17">
        <f>IF($D374="","",IFERROR(INDEX('製品一覧'!$C$5:$C$54,MATCH($D374,'製品一覧'!$A$5:$A$54,0)),""))</f>
        <v/>
      </c>
    </row>
    <row r="375" spans="1:22">
      <c r="A375" s="11"/>
      <c r="B375" s="15"/>
      <c r="C375" s="12"/>
      <c r="D375" s="11"/>
      <c r="E375" s="16">
        <f>IF($D375="","",IFERROR(INDEX('製品一覧'!$B$5:$B$54,MATCH($D375,'製品一覧'!$A$5:$A$54,0)),"型番が未登録"))</f>
        <v/>
      </c>
      <c r="F375" s="11"/>
      <c r="G375" s="12"/>
      <c r="H375" s="12"/>
      <c r="I375" s="19"/>
      <c r="J375" s="18">
        <f>IF($F375="","",IFERROR(IF(INDEX('製品登録台帳'!$E$5:$E$1004,MATCH($F375,'製品登録台帳'!$D$5:$D$1004,0))=0,"台帳になし",INDEX('製品登録台帳'!$E$5:$E$1004,MATCH($F375,'製品登録台帳'!$D$5:$D$1004,0))),"台帳になし"))</f>
        <v/>
      </c>
      <c r="K375" s="15"/>
      <c r="L375" s="18">
        <f>IF(AND(ISNUMBER($U375),ISNUMBER($V375),$V375&gt;0),IF(DAY($U375)&gt;DAY(DATE(YEAR($U375),MONTH($U375)+$V375+1,0)),DATE(YEAR($U375),MONTH($U375)+$V375+1,0),DATE(YEAR($U375),MONTH($U375)+$V375,DAY($U375))-1),"")</f>
        <v/>
      </c>
      <c r="M375" s="6">
        <f>IF($A375&amp;$D375&amp;$F375="","",IF($L375="","確認が必要",IF(ISNUMBER($B375),IF($B375&lt;=$L375,"期間内の目安","期限切れの目安"),"受付日を入力")))</f>
        <v/>
      </c>
      <c r="N375" s="12"/>
      <c r="O375" s="19"/>
      <c r="P375" s="12"/>
      <c r="Q375" s="15"/>
      <c r="R375" s="15"/>
      <c r="S375" s="17">
        <f>IF(OR(NOT(ISNUMBER($B375)),$C375="完了"),"",TODAY()-$B375)</f>
        <v/>
      </c>
      <c r="T375" s="12"/>
      <c r="U375" s="18">
        <f>IF(ISNUMBER($K375),$K375,IF(ISNUMBER($J375),$J375,""))</f>
        <v/>
      </c>
      <c r="V375" s="17">
        <f>IF($D375="","",IFERROR(INDEX('製品一覧'!$C$5:$C$54,MATCH($D375,'製品一覧'!$A$5:$A$54,0)),""))</f>
        <v/>
      </c>
    </row>
    <row r="376" spans="1:22">
      <c r="A376" s="11"/>
      <c r="B376" s="15"/>
      <c r="C376" s="12"/>
      <c r="D376" s="11"/>
      <c r="E376" s="16">
        <f>IF($D376="","",IFERROR(INDEX('製品一覧'!$B$5:$B$54,MATCH($D376,'製品一覧'!$A$5:$A$54,0)),"型番が未登録"))</f>
        <v/>
      </c>
      <c r="F376" s="11"/>
      <c r="G376" s="12"/>
      <c r="H376" s="12"/>
      <c r="I376" s="19"/>
      <c r="J376" s="18">
        <f>IF($F376="","",IFERROR(IF(INDEX('製品登録台帳'!$E$5:$E$1004,MATCH($F376,'製品登録台帳'!$D$5:$D$1004,0))=0,"台帳になし",INDEX('製品登録台帳'!$E$5:$E$1004,MATCH($F376,'製品登録台帳'!$D$5:$D$1004,0))),"台帳になし"))</f>
        <v/>
      </c>
      <c r="K376" s="15"/>
      <c r="L376" s="18">
        <f>IF(AND(ISNUMBER($U376),ISNUMBER($V376),$V376&gt;0),IF(DAY($U376)&gt;DAY(DATE(YEAR($U376),MONTH($U376)+$V376+1,0)),DATE(YEAR($U376),MONTH($U376)+$V376+1,0),DATE(YEAR($U376),MONTH($U376)+$V376,DAY($U376))-1),"")</f>
        <v/>
      </c>
      <c r="M376" s="6">
        <f>IF($A376&amp;$D376&amp;$F376="","",IF($L376="","確認が必要",IF(ISNUMBER($B376),IF($B376&lt;=$L376,"期間内の目安","期限切れの目安"),"受付日を入力")))</f>
        <v/>
      </c>
      <c r="N376" s="12"/>
      <c r="O376" s="19"/>
      <c r="P376" s="12"/>
      <c r="Q376" s="15"/>
      <c r="R376" s="15"/>
      <c r="S376" s="17">
        <f>IF(OR(NOT(ISNUMBER($B376)),$C376="完了"),"",TODAY()-$B376)</f>
        <v/>
      </c>
      <c r="T376" s="12"/>
      <c r="U376" s="18">
        <f>IF(ISNUMBER($K376),$K376,IF(ISNUMBER($J376),$J376,""))</f>
        <v/>
      </c>
      <c r="V376" s="17">
        <f>IF($D376="","",IFERROR(INDEX('製品一覧'!$C$5:$C$54,MATCH($D376,'製品一覧'!$A$5:$A$54,0)),""))</f>
        <v/>
      </c>
    </row>
    <row r="377" spans="1:22">
      <c r="A377" s="11"/>
      <c r="B377" s="15"/>
      <c r="C377" s="12"/>
      <c r="D377" s="11"/>
      <c r="E377" s="16">
        <f>IF($D377="","",IFERROR(INDEX('製品一覧'!$B$5:$B$54,MATCH($D377,'製品一覧'!$A$5:$A$54,0)),"型番が未登録"))</f>
        <v/>
      </c>
      <c r="F377" s="11"/>
      <c r="G377" s="12"/>
      <c r="H377" s="12"/>
      <c r="I377" s="19"/>
      <c r="J377" s="18">
        <f>IF($F377="","",IFERROR(IF(INDEX('製品登録台帳'!$E$5:$E$1004,MATCH($F377,'製品登録台帳'!$D$5:$D$1004,0))=0,"台帳になし",INDEX('製品登録台帳'!$E$5:$E$1004,MATCH($F377,'製品登録台帳'!$D$5:$D$1004,0))),"台帳になし"))</f>
        <v/>
      </c>
      <c r="K377" s="15"/>
      <c r="L377" s="18">
        <f>IF(AND(ISNUMBER($U377),ISNUMBER($V377),$V377&gt;0),IF(DAY($U377)&gt;DAY(DATE(YEAR($U377),MONTH($U377)+$V377+1,0)),DATE(YEAR($U377),MONTH($U377)+$V377+1,0),DATE(YEAR($U377),MONTH($U377)+$V377,DAY($U377))-1),"")</f>
        <v/>
      </c>
      <c r="M377" s="6">
        <f>IF($A377&amp;$D377&amp;$F377="","",IF($L377="","確認が必要",IF(ISNUMBER($B377),IF($B377&lt;=$L377,"期間内の目安","期限切れの目安"),"受付日を入力")))</f>
        <v/>
      </c>
      <c r="N377" s="12"/>
      <c r="O377" s="19"/>
      <c r="P377" s="12"/>
      <c r="Q377" s="15"/>
      <c r="R377" s="15"/>
      <c r="S377" s="17">
        <f>IF(OR(NOT(ISNUMBER($B377)),$C377="完了"),"",TODAY()-$B377)</f>
        <v/>
      </c>
      <c r="T377" s="12"/>
      <c r="U377" s="18">
        <f>IF(ISNUMBER($K377),$K377,IF(ISNUMBER($J377),$J377,""))</f>
        <v/>
      </c>
      <c r="V377" s="17">
        <f>IF($D377="","",IFERROR(INDEX('製品一覧'!$C$5:$C$54,MATCH($D377,'製品一覧'!$A$5:$A$54,0)),""))</f>
        <v/>
      </c>
    </row>
    <row r="378" spans="1:22">
      <c r="A378" s="11"/>
      <c r="B378" s="15"/>
      <c r="C378" s="12"/>
      <c r="D378" s="11"/>
      <c r="E378" s="16">
        <f>IF($D378="","",IFERROR(INDEX('製品一覧'!$B$5:$B$54,MATCH($D378,'製品一覧'!$A$5:$A$54,0)),"型番が未登録"))</f>
        <v/>
      </c>
      <c r="F378" s="11"/>
      <c r="G378" s="12"/>
      <c r="H378" s="12"/>
      <c r="I378" s="19"/>
      <c r="J378" s="18">
        <f>IF($F378="","",IFERROR(IF(INDEX('製品登録台帳'!$E$5:$E$1004,MATCH($F378,'製品登録台帳'!$D$5:$D$1004,0))=0,"台帳になし",INDEX('製品登録台帳'!$E$5:$E$1004,MATCH($F378,'製品登録台帳'!$D$5:$D$1004,0))),"台帳になし"))</f>
        <v/>
      </c>
      <c r="K378" s="15"/>
      <c r="L378" s="18">
        <f>IF(AND(ISNUMBER($U378),ISNUMBER($V378),$V378&gt;0),IF(DAY($U378)&gt;DAY(DATE(YEAR($U378),MONTH($U378)+$V378+1,0)),DATE(YEAR($U378),MONTH($U378)+$V378+1,0),DATE(YEAR($U378),MONTH($U378)+$V378,DAY($U378))-1),"")</f>
        <v/>
      </c>
      <c r="M378" s="6">
        <f>IF($A378&amp;$D378&amp;$F378="","",IF($L378="","確認が必要",IF(ISNUMBER($B378),IF($B378&lt;=$L378,"期間内の目安","期限切れの目安"),"受付日を入力")))</f>
        <v/>
      </c>
      <c r="N378" s="12"/>
      <c r="O378" s="19"/>
      <c r="P378" s="12"/>
      <c r="Q378" s="15"/>
      <c r="R378" s="15"/>
      <c r="S378" s="17">
        <f>IF(OR(NOT(ISNUMBER($B378)),$C378="完了"),"",TODAY()-$B378)</f>
        <v/>
      </c>
      <c r="T378" s="12"/>
      <c r="U378" s="18">
        <f>IF(ISNUMBER($K378),$K378,IF(ISNUMBER($J378),$J378,""))</f>
        <v/>
      </c>
      <c r="V378" s="17">
        <f>IF($D378="","",IFERROR(INDEX('製品一覧'!$C$5:$C$54,MATCH($D378,'製品一覧'!$A$5:$A$54,0)),""))</f>
        <v/>
      </c>
    </row>
    <row r="379" spans="1:22">
      <c r="A379" s="11"/>
      <c r="B379" s="15"/>
      <c r="C379" s="12"/>
      <c r="D379" s="11"/>
      <c r="E379" s="16">
        <f>IF($D379="","",IFERROR(INDEX('製品一覧'!$B$5:$B$54,MATCH($D379,'製品一覧'!$A$5:$A$54,0)),"型番が未登録"))</f>
        <v/>
      </c>
      <c r="F379" s="11"/>
      <c r="G379" s="12"/>
      <c r="H379" s="12"/>
      <c r="I379" s="19"/>
      <c r="J379" s="18">
        <f>IF($F379="","",IFERROR(IF(INDEX('製品登録台帳'!$E$5:$E$1004,MATCH($F379,'製品登録台帳'!$D$5:$D$1004,0))=0,"台帳になし",INDEX('製品登録台帳'!$E$5:$E$1004,MATCH($F379,'製品登録台帳'!$D$5:$D$1004,0))),"台帳になし"))</f>
        <v/>
      </c>
      <c r="K379" s="15"/>
      <c r="L379" s="18">
        <f>IF(AND(ISNUMBER($U379),ISNUMBER($V379),$V379&gt;0),IF(DAY($U379)&gt;DAY(DATE(YEAR($U379),MONTH($U379)+$V379+1,0)),DATE(YEAR($U379),MONTH($U379)+$V379+1,0),DATE(YEAR($U379),MONTH($U379)+$V379,DAY($U379))-1),"")</f>
        <v/>
      </c>
      <c r="M379" s="6">
        <f>IF($A379&amp;$D379&amp;$F379="","",IF($L379="","確認が必要",IF(ISNUMBER($B379),IF($B379&lt;=$L379,"期間内の目安","期限切れの目安"),"受付日を入力")))</f>
        <v/>
      </c>
      <c r="N379" s="12"/>
      <c r="O379" s="19"/>
      <c r="P379" s="12"/>
      <c r="Q379" s="15"/>
      <c r="R379" s="15"/>
      <c r="S379" s="17">
        <f>IF(OR(NOT(ISNUMBER($B379)),$C379="完了"),"",TODAY()-$B379)</f>
        <v/>
      </c>
      <c r="T379" s="12"/>
      <c r="U379" s="18">
        <f>IF(ISNUMBER($K379),$K379,IF(ISNUMBER($J379),$J379,""))</f>
        <v/>
      </c>
      <c r="V379" s="17">
        <f>IF($D379="","",IFERROR(INDEX('製品一覧'!$C$5:$C$54,MATCH($D379,'製品一覧'!$A$5:$A$54,0)),""))</f>
        <v/>
      </c>
    </row>
    <row r="380" spans="1:22">
      <c r="A380" s="11"/>
      <c r="B380" s="15"/>
      <c r="C380" s="12"/>
      <c r="D380" s="11"/>
      <c r="E380" s="16">
        <f>IF($D380="","",IFERROR(INDEX('製品一覧'!$B$5:$B$54,MATCH($D380,'製品一覧'!$A$5:$A$54,0)),"型番が未登録"))</f>
        <v/>
      </c>
      <c r="F380" s="11"/>
      <c r="G380" s="12"/>
      <c r="H380" s="12"/>
      <c r="I380" s="19"/>
      <c r="J380" s="18">
        <f>IF($F380="","",IFERROR(IF(INDEX('製品登録台帳'!$E$5:$E$1004,MATCH($F380,'製品登録台帳'!$D$5:$D$1004,0))=0,"台帳になし",INDEX('製品登録台帳'!$E$5:$E$1004,MATCH($F380,'製品登録台帳'!$D$5:$D$1004,0))),"台帳になし"))</f>
        <v/>
      </c>
      <c r="K380" s="15"/>
      <c r="L380" s="18">
        <f>IF(AND(ISNUMBER($U380),ISNUMBER($V380),$V380&gt;0),IF(DAY($U380)&gt;DAY(DATE(YEAR($U380),MONTH($U380)+$V380+1,0)),DATE(YEAR($U380),MONTH($U380)+$V380+1,0),DATE(YEAR($U380),MONTH($U380)+$V380,DAY($U380))-1),"")</f>
        <v/>
      </c>
      <c r="M380" s="6">
        <f>IF($A380&amp;$D380&amp;$F380="","",IF($L380="","確認が必要",IF(ISNUMBER($B380),IF($B380&lt;=$L380,"期間内の目安","期限切れの目安"),"受付日を入力")))</f>
        <v/>
      </c>
      <c r="N380" s="12"/>
      <c r="O380" s="19"/>
      <c r="P380" s="12"/>
      <c r="Q380" s="15"/>
      <c r="R380" s="15"/>
      <c r="S380" s="17">
        <f>IF(OR(NOT(ISNUMBER($B380)),$C380="完了"),"",TODAY()-$B380)</f>
        <v/>
      </c>
      <c r="T380" s="12"/>
      <c r="U380" s="18">
        <f>IF(ISNUMBER($K380),$K380,IF(ISNUMBER($J380),$J380,""))</f>
        <v/>
      </c>
      <c r="V380" s="17">
        <f>IF($D380="","",IFERROR(INDEX('製品一覧'!$C$5:$C$54,MATCH($D380,'製品一覧'!$A$5:$A$54,0)),""))</f>
        <v/>
      </c>
    </row>
    <row r="381" spans="1:22">
      <c r="A381" s="11"/>
      <c r="B381" s="15"/>
      <c r="C381" s="12"/>
      <c r="D381" s="11"/>
      <c r="E381" s="16">
        <f>IF($D381="","",IFERROR(INDEX('製品一覧'!$B$5:$B$54,MATCH($D381,'製品一覧'!$A$5:$A$54,0)),"型番が未登録"))</f>
        <v/>
      </c>
      <c r="F381" s="11"/>
      <c r="G381" s="12"/>
      <c r="H381" s="12"/>
      <c r="I381" s="19"/>
      <c r="J381" s="18">
        <f>IF($F381="","",IFERROR(IF(INDEX('製品登録台帳'!$E$5:$E$1004,MATCH($F381,'製品登録台帳'!$D$5:$D$1004,0))=0,"台帳になし",INDEX('製品登録台帳'!$E$5:$E$1004,MATCH($F381,'製品登録台帳'!$D$5:$D$1004,0))),"台帳になし"))</f>
        <v/>
      </c>
      <c r="K381" s="15"/>
      <c r="L381" s="18">
        <f>IF(AND(ISNUMBER($U381),ISNUMBER($V381),$V381&gt;0),IF(DAY($U381)&gt;DAY(DATE(YEAR($U381),MONTH($U381)+$V381+1,0)),DATE(YEAR($U381),MONTH($U381)+$V381+1,0),DATE(YEAR($U381),MONTH($U381)+$V381,DAY($U381))-1),"")</f>
        <v/>
      </c>
      <c r="M381" s="6">
        <f>IF($A381&amp;$D381&amp;$F381="","",IF($L381="","確認が必要",IF(ISNUMBER($B381),IF($B381&lt;=$L381,"期間内の目安","期限切れの目安"),"受付日を入力")))</f>
        <v/>
      </c>
      <c r="N381" s="12"/>
      <c r="O381" s="19"/>
      <c r="P381" s="12"/>
      <c r="Q381" s="15"/>
      <c r="R381" s="15"/>
      <c r="S381" s="17">
        <f>IF(OR(NOT(ISNUMBER($B381)),$C381="完了"),"",TODAY()-$B381)</f>
        <v/>
      </c>
      <c r="T381" s="12"/>
      <c r="U381" s="18">
        <f>IF(ISNUMBER($K381),$K381,IF(ISNUMBER($J381),$J381,""))</f>
        <v/>
      </c>
      <c r="V381" s="17">
        <f>IF($D381="","",IFERROR(INDEX('製品一覧'!$C$5:$C$54,MATCH($D381,'製品一覧'!$A$5:$A$54,0)),""))</f>
        <v/>
      </c>
    </row>
    <row r="382" spans="1:22">
      <c r="A382" s="11"/>
      <c r="B382" s="15"/>
      <c r="C382" s="12"/>
      <c r="D382" s="11"/>
      <c r="E382" s="16">
        <f>IF($D382="","",IFERROR(INDEX('製品一覧'!$B$5:$B$54,MATCH($D382,'製品一覧'!$A$5:$A$54,0)),"型番が未登録"))</f>
        <v/>
      </c>
      <c r="F382" s="11"/>
      <c r="G382" s="12"/>
      <c r="H382" s="12"/>
      <c r="I382" s="19"/>
      <c r="J382" s="18">
        <f>IF($F382="","",IFERROR(IF(INDEX('製品登録台帳'!$E$5:$E$1004,MATCH($F382,'製品登録台帳'!$D$5:$D$1004,0))=0,"台帳になし",INDEX('製品登録台帳'!$E$5:$E$1004,MATCH($F382,'製品登録台帳'!$D$5:$D$1004,0))),"台帳になし"))</f>
        <v/>
      </c>
      <c r="K382" s="15"/>
      <c r="L382" s="18">
        <f>IF(AND(ISNUMBER($U382),ISNUMBER($V382),$V382&gt;0),IF(DAY($U382)&gt;DAY(DATE(YEAR($U382),MONTH($U382)+$V382+1,0)),DATE(YEAR($U382),MONTH($U382)+$V382+1,0),DATE(YEAR($U382),MONTH($U382)+$V382,DAY($U382))-1),"")</f>
        <v/>
      </c>
      <c r="M382" s="6">
        <f>IF($A382&amp;$D382&amp;$F382="","",IF($L382="","確認が必要",IF(ISNUMBER($B382),IF($B382&lt;=$L382,"期間内の目安","期限切れの目安"),"受付日を入力")))</f>
        <v/>
      </c>
      <c r="N382" s="12"/>
      <c r="O382" s="19"/>
      <c r="P382" s="12"/>
      <c r="Q382" s="15"/>
      <c r="R382" s="15"/>
      <c r="S382" s="17">
        <f>IF(OR(NOT(ISNUMBER($B382)),$C382="完了"),"",TODAY()-$B382)</f>
        <v/>
      </c>
      <c r="T382" s="12"/>
      <c r="U382" s="18">
        <f>IF(ISNUMBER($K382),$K382,IF(ISNUMBER($J382),$J382,""))</f>
        <v/>
      </c>
      <c r="V382" s="17">
        <f>IF($D382="","",IFERROR(INDEX('製品一覧'!$C$5:$C$54,MATCH($D382,'製品一覧'!$A$5:$A$54,0)),""))</f>
        <v/>
      </c>
    </row>
    <row r="383" spans="1:22">
      <c r="A383" s="11"/>
      <c r="B383" s="15"/>
      <c r="C383" s="12"/>
      <c r="D383" s="11"/>
      <c r="E383" s="16">
        <f>IF($D383="","",IFERROR(INDEX('製品一覧'!$B$5:$B$54,MATCH($D383,'製品一覧'!$A$5:$A$54,0)),"型番が未登録"))</f>
        <v/>
      </c>
      <c r="F383" s="11"/>
      <c r="G383" s="12"/>
      <c r="H383" s="12"/>
      <c r="I383" s="19"/>
      <c r="J383" s="18">
        <f>IF($F383="","",IFERROR(IF(INDEX('製品登録台帳'!$E$5:$E$1004,MATCH($F383,'製品登録台帳'!$D$5:$D$1004,0))=0,"台帳になし",INDEX('製品登録台帳'!$E$5:$E$1004,MATCH($F383,'製品登録台帳'!$D$5:$D$1004,0))),"台帳になし"))</f>
        <v/>
      </c>
      <c r="K383" s="15"/>
      <c r="L383" s="18">
        <f>IF(AND(ISNUMBER($U383),ISNUMBER($V383),$V383&gt;0),IF(DAY($U383)&gt;DAY(DATE(YEAR($U383),MONTH($U383)+$V383+1,0)),DATE(YEAR($U383),MONTH($U383)+$V383+1,0),DATE(YEAR($U383),MONTH($U383)+$V383,DAY($U383))-1),"")</f>
        <v/>
      </c>
      <c r="M383" s="6">
        <f>IF($A383&amp;$D383&amp;$F383="","",IF($L383="","確認が必要",IF(ISNUMBER($B383),IF($B383&lt;=$L383,"期間内の目安","期限切れの目安"),"受付日を入力")))</f>
        <v/>
      </c>
      <c r="N383" s="12"/>
      <c r="O383" s="19"/>
      <c r="P383" s="12"/>
      <c r="Q383" s="15"/>
      <c r="R383" s="15"/>
      <c r="S383" s="17">
        <f>IF(OR(NOT(ISNUMBER($B383)),$C383="完了"),"",TODAY()-$B383)</f>
        <v/>
      </c>
      <c r="T383" s="12"/>
      <c r="U383" s="18">
        <f>IF(ISNUMBER($K383),$K383,IF(ISNUMBER($J383),$J383,""))</f>
        <v/>
      </c>
      <c r="V383" s="17">
        <f>IF($D383="","",IFERROR(INDEX('製品一覧'!$C$5:$C$54,MATCH($D383,'製品一覧'!$A$5:$A$54,0)),""))</f>
        <v/>
      </c>
    </row>
    <row r="384" spans="1:22">
      <c r="A384" s="11"/>
      <c r="B384" s="15"/>
      <c r="C384" s="12"/>
      <c r="D384" s="11"/>
      <c r="E384" s="16">
        <f>IF($D384="","",IFERROR(INDEX('製品一覧'!$B$5:$B$54,MATCH($D384,'製品一覧'!$A$5:$A$54,0)),"型番が未登録"))</f>
        <v/>
      </c>
      <c r="F384" s="11"/>
      <c r="G384" s="12"/>
      <c r="H384" s="12"/>
      <c r="I384" s="19"/>
      <c r="J384" s="18">
        <f>IF($F384="","",IFERROR(IF(INDEX('製品登録台帳'!$E$5:$E$1004,MATCH($F384,'製品登録台帳'!$D$5:$D$1004,0))=0,"台帳になし",INDEX('製品登録台帳'!$E$5:$E$1004,MATCH($F384,'製品登録台帳'!$D$5:$D$1004,0))),"台帳になし"))</f>
        <v/>
      </c>
      <c r="K384" s="15"/>
      <c r="L384" s="18">
        <f>IF(AND(ISNUMBER($U384),ISNUMBER($V384),$V384&gt;0),IF(DAY($U384)&gt;DAY(DATE(YEAR($U384),MONTH($U384)+$V384+1,0)),DATE(YEAR($U384),MONTH($U384)+$V384+1,0),DATE(YEAR($U384),MONTH($U384)+$V384,DAY($U384))-1),"")</f>
        <v/>
      </c>
      <c r="M384" s="6">
        <f>IF($A384&amp;$D384&amp;$F384="","",IF($L384="","確認が必要",IF(ISNUMBER($B384),IF($B384&lt;=$L384,"期間内の目安","期限切れの目安"),"受付日を入力")))</f>
        <v/>
      </c>
      <c r="N384" s="12"/>
      <c r="O384" s="19"/>
      <c r="P384" s="12"/>
      <c r="Q384" s="15"/>
      <c r="R384" s="15"/>
      <c r="S384" s="17">
        <f>IF(OR(NOT(ISNUMBER($B384)),$C384="完了"),"",TODAY()-$B384)</f>
        <v/>
      </c>
      <c r="T384" s="12"/>
      <c r="U384" s="18">
        <f>IF(ISNUMBER($K384),$K384,IF(ISNUMBER($J384),$J384,""))</f>
        <v/>
      </c>
      <c r="V384" s="17">
        <f>IF($D384="","",IFERROR(INDEX('製品一覧'!$C$5:$C$54,MATCH($D384,'製品一覧'!$A$5:$A$54,0)),""))</f>
        <v/>
      </c>
    </row>
    <row r="385" spans="1:22">
      <c r="A385" s="11"/>
      <c r="B385" s="15"/>
      <c r="C385" s="12"/>
      <c r="D385" s="11"/>
      <c r="E385" s="16">
        <f>IF($D385="","",IFERROR(INDEX('製品一覧'!$B$5:$B$54,MATCH($D385,'製品一覧'!$A$5:$A$54,0)),"型番が未登録"))</f>
        <v/>
      </c>
      <c r="F385" s="11"/>
      <c r="G385" s="12"/>
      <c r="H385" s="12"/>
      <c r="I385" s="19"/>
      <c r="J385" s="18">
        <f>IF($F385="","",IFERROR(IF(INDEX('製品登録台帳'!$E$5:$E$1004,MATCH($F385,'製品登録台帳'!$D$5:$D$1004,0))=0,"台帳になし",INDEX('製品登録台帳'!$E$5:$E$1004,MATCH($F385,'製品登録台帳'!$D$5:$D$1004,0))),"台帳になし"))</f>
        <v/>
      </c>
      <c r="K385" s="15"/>
      <c r="L385" s="18">
        <f>IF(AND(ISNUMBER($U385),ISNUMBER($V385),$V385&gt;0),IF(DAY($U385)&gt;DAY(DATE(YEAR($U385),MONTH($U385)+$V385+1,0)),DATE(YEAR($U385),MONTH($U385)+$V385+1,0),DATE(YEAR($U385),MONTH($U385)+$V385,DAY($U385))-1),"")</f>
        <v/>
      </c>
      <c r="M385" s="6">
        <f>IF($A385&amp;$D385&amp;$F385="","",IF($L385="","確認が必要",IF(ISNUMBER($B385),IF($B385&lt;=$L385,"期間内の目安","期限切れの目安"),"受付日を入力")))</f>
        <v/>
      </c>
      <c r="N385" s="12"/>
      <c r="O385" s="19"/>
      <c r="P385" s="12"/>
      <c r="Q385" s="15"/>
      <c r="R385" s="15"/>
      <c r="S385" s="17">
        <f>IF(OR(NOT(ISNUMBER($B385)),$C385="完了"),"",TODAY()-$B385)</f>
        <v/>
      </c>
      <c r="T385" s="12"/>
      <c r="U385" s="18">
        <f>IF(ISNUMBER($K385),$K385,IF(ISNUMBER($J385),$J385,""))</f>
        <v/>
      </c>
      <c r="V385" s="17">
        <f>IF($D385="","",IFERROR(INDEX('製品一覧'!$C$5:$C$54,MATCH($D385,'製品一覧'!$A$5:$A$54,0)),""))</f>
        <v/>
      </c>
    </row>
    <row r="386" spans="1:22">
      <c r="A386" s="11"/>
      <c r="B386" s="15"/>
      <c r="C386" s="12"/>
      <c r="D386" s="11"/>
      <c r="E386" s="16">
        <f>IF($D386="","",IFERROR(INDEX('製品一覧'!$B$5:$B$54,MATCH($D386,'製品一覧'!$A$5:$A$54,0)),"型番が未登録"))</f>
        <v/>
      </c>
      <c r="F386" s="11"/>
      <c r="G386" s="12"/>
      <c r="H386" s="12"/>
      <c r="I386" s="19"/>
      <c r="J386" s="18">
        <f>IF($F386="","",IFERROR(IF(INDEX('製品登録台帳'!$E$5:$E$1004,MATCH($F386,'製品登録台帳'!$D$5:$D$1004,0))=0,"台帳になし",INDEX('製品登録台帳'!$E$5:$E$1004,MATCH($F386,'製品登録台帳'!$D$5:$D$1004,0))),"台帳になし"))</f>
        <v/>
      </c>
      <c r="K386" s="15"/>
      <c r="L386" s="18">
        <f>IF(AND(ISNUMBER($U386),ISNUMBER($V386),$V386&gt;0),IF(DAY($U386)&gt;DAY(DATE(YEAR($U386),MONTH($U386)+$V386+1,0)),DATE(YEAR($U386),MONTH($U386)+$V386+1,0),DATE(YEAR($U386),MONTH($U386)+$V386,DAY($U386))-1),"")</f>
        <v/>
      </c>
      <c r="M386" s="6">
        <f>IF($A386&amp;$D386&amp;$F386="","",IF($L386="","確認が必要",IF(ISNUMBER($B386),IF($B386&lt;=$L386,"期間内の目安","期限切れの目安"),"受付日を入力")))</f>
        <v/>
      </c>
      <c r="N386" s="12"/>
      <c r="O386" s="19"/>
      <c r="P386" s="12"/>
      <c r="Q386" s="15"/>
      <c r="R386" s="15"/>
      <c r="S386" s="17">
        <f>IF(OR(NOT(ISNUMBER($B386)),$C386="完了"),"",TODAY()-$B386)</f>
        <v/>
      </c>
      <c r="T386" s="12"/>
      <c r="U386" s="18">
        <f>IF(ISNUMBER($K386),$K386,IF(ISNUMBER($J386),$J386,""))</f>
        <v/>
      </c>
      <c r="V386" s="17">
        <f>IF($D386="","",IFERROR(INDEX('製品一覧'!$C$5:$C$54,MATCH($D386,'製品一覧'!$A$5:$A$54,0)),""))</f>
        <v/>
      </c>
    </row>
    <row r="387" spans="1:22">
      <c r="A387" s="11"/>
      <c r="B387" s="15"/>
      <c r="C387" s="12"/>
      <c r="D387" s="11"/>
      <c r="E387" s="16">
        <f>IF($D387="","",IFERROR(INDEX('製品一覧'!$B$5:$B$54,MATCH($D387,'製品一覧'!$A$5:$A$54,0)),"型番が未登録"))</f>
        <v/>
      </c>
      <c r="F387" s="11"/>
      <c r="G387" s="12"/>
      <c r="H387" s="12"/>
      <c r="I387" s="19"/>
      <c r="J387" s="18">
        <f>IF($F387="","",IFERROR(IF(INDEX('製品登録台帳'!$E$5:$E$1004,MATCH($F387,'製品登録台帳'!$D$5:$D$1004,0))=0,"台帳になし",INDEX('製品登録台帳'!$E$5:$E$1004,MATCH($F387,'製品登録台帳'!$D$5:$D$1004,0))),"台帳になし"))</f>
        <v/>
      </c>
      <c r="K387" s="15"/>
      <c r="L387" s="18">
        <f>IF(AND(ISNUMBER($U387),ISNUMBER($V387),$V387&gt;0),IF(DAY($U387)&gt;DAY(DATE(YEAR($U387),MONTH($U387)+$V387+1,0)),DATE(YEAR($U387),MONTH($U387)+$V387+1,0),DATE(YEAR($U387),MONTH($U387)+$V387,DAY($U387))-1),"")</f>
        <v/>
      </c>
      <c r="M387" s="6">
        <f>IF($A387&amp;$D387&amp;$F387="","",IF($L387="","確認が必要",IF(ISNUMBER($B387),IF($B387&lt;=$L387,"期間内の目安","期限切れの目安"),"受付日を入力")))</f>
        <v/>
      </c>
      <c r="N387" s="12"/>
      <c r="O387" s="19"/>
      <c r="P387" s="12"/>
      <c r="Q387" s="15"/>
      <c r="R387" s="15"/>
      <c r="S387" s="17">
        <f>IF(OR(NOT(ISNUMBER($B387)),$C387="完了"),"",TODAY()-$B387)</f>
        <v/>
      </c>
      <c r="T387" s="12"/>
      <c r="U387" s="18">
        <f>IF(ISNUMBER($K387),$K387,IF(ISNUMBER($J387),$J387,""))</f>
        <v/>
      </c>
      <c r="V387" s="17">
        <f>IF($D387="","",IFERROR(INDEX('製品一覧'!$C$5:$C$54,MATCH($D387,'製品一覧'!$A$5:$A$54,0)),""))</f>
        <v/>
      </c>
    </row>
    <row r="388" spans="1:22">
      <c r="A388" s="11"/>
      <c r="B388" s="15"/>
      <c r="C388" s="12"/>
      <c r="D388" s="11"/>
      <c r="E388" s="16">
        <f>IF($D388="","",IFERROR(INDEX('製品一覧'!$B$5:$B$54,MATCH($D388,'製品一覧'!$A$5:$A$54,0)),"型番が未登録"))</f>
        <v/>
      </c>
      <c r="F388" s="11"/>
      <c r="G388" s="12"/>
      <c r="H388" s="12"/>
      <c r="I388" s="19"/>
      <c r="J388" s="18">
        <f>IF($F388="","",IFERROR(IF(INDEX('製品登録台帳'!$E$5:$E$1004,MATCH($F388,'製品登録台帳'!$D$5:$D$1004,0))=0,"台帳になし",INDEX('製品登録台帳'!$E$5:$E$1004,MATCH($F388,'製品登録台帳'!$D$5:$D$1004,0))),"台帳になし"))</f>
        <v/>
      </c>
      <c r="K388" s="15"/>
      <c r="L388" s="18">
        <f>IF(AND(ISNUMBER($U388),ISNUMBER($V388),$V388&gt;0),IF(DAY($U388)&gt;DAY(DATE(YEAR($U388),MONTH($U388)+$V388+1,0)),DATE(YEAR($U388),MONTH($U388)+$V388+1,0),DATE(YEAR($U388),MONTH($U388)+$V388,DAY($U388))-1),"")</f>
        <v/>
      </c>
      <c r="M388" s="6">
        <f>IF($A388&amp;$D388&amp;$F388="","",IF($L388="","確認が必要",IF(ISNUMBER($B388),IF($B388&lt;=$L388,"期間内の目安","期限切れの目安"),"受付日を入力")))</f>
        <v/>
      </c>
      <c r="N388" s="12"/>
      <c r="O388" s="19"/>
      <c r="P388" s="12"/>
      <c r="Q388" s="15"/>
      <c r="R388" s="15"/>
      <c r="S388" s="17">
        <f>IF(OR(NOT(ISNUMBER($B388)),$C388="完了"),"",TODAY()-$B388)</f>
        <v/>
      </c>
      <c r="T388" s="12"/>
      <c r="U388" s="18">
        <f>IF(ISNUMBER($K388),$K388,IF(ISNUMBER($J388),$J388,""))</f>
        <v/>
      </c>
      <c r="V388" s="17">
        <f>IF($D388="","",IFERROR(INDEX('製品一覧'!$C$5:$C$54,MATCH($D388,'製品一覧'!$A$5:$A$54,0)),""))</f>
        <v/>
      </c>
    </row>
    <row r="389" spans="1:22">
      <c r="A389" s="11"/>
      <c r="B389" s="15"/>
      <c r="C389" s="12"/>
      <c r="D389" s="11"/>
      <c r="E389" s="16">
        <f>IF($D389="","",IFERROR(INDEX('製品一覧'!$B$5:$B$54,MATCH($D389,'製品一覧'!$A$5:$A$54,0)),"型番が未登録"))</f>
        <v/>
      </c>
      <c r="F389" s="11"/>
      <c r="G389" s="12"/>
      <c r="H389" s="12"/>
      <c r="I389" s="19"/>
      <c r="J389" s="18">
        <f>IF($F389="","",IFERROR(IF(INDEX('製品登録台帳'!$E$5:$E$1004,MATCH($F389,'製品登録台帳'!$D$5:$D$1004,0))=0,"台帳になし",INDEX('製品登録台帳'!$E$5:$E$1004,MATCH($F389,'製品登録台帳'!$D$5:$D$1004,0))),"台帳になし"))</f>
        <v/>
      </c>
      <c r="K389" s="15"/>
      <c r="L389" s="18">
        <f>IF(AND(ISNUMBER($U389),ISNUMBER($V389),$V389&gt;0),IF(DAY($U389)&gt;DAY(DATE(YEAR($U389),MONTH($U389)+$V389+1,0)),DATE(YEAR($U389),MONTH($U389)+$V389+1,0),DATE(YEAR($U389),MONTH($U389)+$V389,DAY($U389))-1),"")</f>
        <v/>
      </c>
      <c r="M389" s="6">
        <f>IF($A389&amp;$D389&amp;$F389="","",IF($L389="","確認が必要",IF(ISNUMBER($B389),IF($B389&lt;=$L389,"期間内の目安","期限切れの目安"),"受付日を入力")))</f>
        <v/>
      </c>
      <c r="N389" s="12"/>
      <c r="O389" s="19"/>
      <c r="P389" s="12"/>
      <c r="Q389" s="15"/>
      <c r="R389" s="15"/>
      <c r="S389" s="17">
        <f>IF(OR(NOT(ISNUMBER($B389)),$C389="完了"),"",TODAY()-$B389)</f>
        <v/>
      </c>
      <c r="T389" s="12"/>
      <c r="U389" s="18">
        <f>IF(ISNUMBER($K389),$K389,IF(ISNUMBER($J389),$J389,""))</f>
        <v/>
      </c>
      <c r="V389" s="17">
        <f>IF($D389="","",IFERROR(INDEX('製品一覧'!$C$5:$C$54,MATCH($D389,'製品一覧'!$A$5:$A$54,0)),""))</f>
        <v/>
      </c>
    </row>
    <row r="390" spans="1:22">
      <c r="A390" s="11"/>
      <c r="B390" s="15"/>
      <c r="C390" s="12"/>
      <c r="D390" s="11"/>
      <c r="E390" s="16">
        <f>IF($D390="","",IFERROR(INDEX('製品一覧'!$B$5:$B$54,MATCH($D390,'製品一覧'!$A$5:$A$54,0)),"型番が未登録"))</f>
        <v/>
      </c>
      <c r="F390" s="11"/>
      <c r="G390" s="12"/>
      <c r="H390" s="12"/>
      <c r="I390" s="19"/>
      <c r="J390" s="18">
        <f>IF($F390="","",IFERROR(IF(INDEX('製品登録台帳'!$E$5:$E$1004,MATCH($F390,'製品登録台帳'!$D$5:$D$1004,0))=0,"台帳になし",INDEX('製品登録台帳'!$E$5:$E$1004,MATCH($F390,'製品登録台帳'!$D$5:$D$1004,0))),"台帳になし"))</f>
        <v/>
      </c>
      <c r="K390" s="15"/>
      <c r="L390" s="18">
        <f>IF(AND(ISNUMBER($U390),ISNUMBER($V390),$V390&gt;0),IF(DAY($U390)&gt;DAY(DATE(YEAR($U390),MONTH($U390)+$V390+1,0)),DATE(YEAR($U390),MONTH($U390)+$V390+1,0),DATE(YEAR($U390),MONTH($U390)+$V390,DAY($U390))-1),"")</f>
        <v/>
      </c>
      <c r="M390" s="6">
        <f>IF($A390&amp;$D390&amp;$F390="","",IF($L390="","確認が必要",IF(ISNUMBER($B390),IF($B390&lt;=$L390,"期間内の目安","期限切れの目安"),"受付日を入力")))</f>
        <v/>
      </c>
      <c r="N390" s="12"/>
      <c r="O390" s="19"/>
      <c r="P390" s="12"/>
      <c r="Q390" s="15"/>
      <c r="R390" s="15"/>
      <c r="S390" s="17">
        <f>IF(OR(NOT(ISNUMBER($B390)),$C390="完了"),"",TODAY()-$B390)</f>
        <v/>
      </c>
      <c r="T390" s="12"/>
      <c r="U390" s="18">
        <f>IF(ISNUMBER($K390),$K390,IF(ISNUMBER($J390),$J390,""))</f>
        <v/>
      </c>
      <c r="V390" s="17">
        <f>IF($D390="","",IFERROR(INDEX('製品一覧'!$C$5:$C$54,MATCH($D390,'製品一覧'!$A$5:$A$54,0)),""))</f>
        <v/>
      </c>
    </row>
    <row r="391" spans="1:22">
      <c r="A391" s="11"/>
      <c r="B391" s="15"/>
      <c r="C391" s="12"/>
      <c r="D391" s="11"/>
      <c r="E391" s="16">
        <f>IF($D391="","",IFERROR(INDEX('製品一覧'!$B$5:$B$54,MATCH($D391,'製品一覧'!$A$5:$A$54,0)),"型番が未登録"))</f>
        <v/>
      </c>
      <c r="F391" s="11"/>
      <c r="G391" s="12"/>
      <c r="H391" s="12"/>
      <c r="I391" s="19"/>
      <c r="J391" s="18">
        <f>IF($F391="","",IFERROR(IF(INDEX('製品登録台帳'!$E$5:$E$1004,MATCH($F391,'製品登録台帳'!$D$5:$D$1004,0))=0,"台帳になし",INDEX('製品登録台帳'!$E$5:$E$1004,MATCH($F391,'製品登録台帳'!$D$5:$D$1004,0))),"台帳になし"))</f>
        <v/>
      </c>
      <c r="K391" s="15"/>
      <c r="L391" s="18">
        <f>IF(AND(ISNUMBER($U391),ISNUMBER($V391),$V391&gt;0),IF(DAY($U391)&gt;DAY(DATE(YEAR($U391),MONTH($U391)+$V391+1,0)),DATE(YEAR($U391),MONTH($U391)+$V391+1,0),DATE(YEAR($U391),MONTH($U391)+$V391,DAY($U391))-1),"")</f>
        <v/>
      </c>
      <c r="M391" s="6">
        <f>IF($A391&amp;$D391&amp;$F391="","",IF($L391="","確認が必要",IF(ISNUMBER($B391),IF($B391&lt;=$L391,"期間内の目安","期限切れの目安"),"受付日を入力")))</f>
        <v/>
      </c>
      <c r="N391" s="12"/>
      <c r="O391" s="19"/>
      <c r="P391" s="12"/>
      <c r="Q391" s="15"/>
      <c r="R391" s="15"/>
      <c r="S391" s="17">
        <f>IF(OR(NOT(ISNUMBER($B391)),$C391="完了"),"",TODAY()-$B391)</f>
        <v/>
      </c>
      <c r="T391" s="12"/>
      <c r="U391" s="18">
        <f>IF(ISNUMBER($K391),$K391,IF(ISNUMBER($J391),$J391,""))</f>
        <v/>
      </c>
      <c r="V391" s="17">
        <f>IF($D391="","",IFERROR(INDEX('製品一覧'!$C$5:$C$54,MATCH($D391,'製品一覧'!$A$5:$A$54,0)),""))</f>
        <v/>
      </c>
    </row>
    <row r="392" spans="1:22">
      <c r="A392" s="11"/>
      <c r="B392" s="15"/>
      <c r="C392" s="12"/>
      <c r="D392" s="11"/>
      <c r="E392" s="16">
        <f>IF($D392="","",IFERROR(INDEX('製品一覧'!$B$5:$B$54,MATCH($D392,'製品一覧'!$A$5:$A$54,0)),"型番が未登録"))</f>
        <v/>
      </c>
      <c r="F392" s="11"/>
      <c r="G392" s="12"/>
      <c r="H392" s="12"/>
      <c r="I392" s="19"/>
      <c r="J392" s="18">
        <f>IF($F392="","",IFERROR(IF(INDEX('製品登録台帳'!$E$5:$E$1004,MATCH($F392,'製品登録台帳'!$D$5:$D$1004,0))=0,"台帳になし",INDEX('製品登録台帳'!$E$5:$E$1004,MATCH($F392,'製品登録台帳'!$D$5:$D$1004,0))),"台帳になし"))</f>
        <v/>
      </c>
      <c r="K392" s="15"/>
      <c r="L392" s="18">
        <f>IF(AND(ISNUMBER($U392),ISNUMBER($V392),$V392&gt;0),IF(DAY($U392)&gt;DAY(DATE(YEAR($U392),MONTH($U392)+$V392+1,0)),DATE(YEAR($U392),MONTH($U392)+$V392+1,0),DATE(YEAR($U392),MONTH($U392)+$V392,DAY($U392))-1),"")</f>
        <v/>
      </c>
      <c r="M392" s="6">
        <f>IF($A392&amp;$D392&amp;$F392="","",IF($L392="","確認が必要",IF(ISNUMBER($B392),IF($B392&lt;=$L392,"期間内の目安","期限切れの目安"),"受付日を入力")))</f>
        <v/>
      </c>
      <c r="N392" s="12"/>
      <c r="O392" s="19"/>
      <c r="P392" s="12"/>
      <c r="Q392" s="15"/>
      <c r="R392" s="15"/>
      <c r="S392" s="17">
        <f>IF(OR(NOT(ISNUMBER($B392)),$C392="完了"),"",TODAY()-$B392)</f>
        <v/>
      </c>
      <c r="T392" s="12"/>
      <c r="U392" s="18">
        <f>IF(ISNUMBER($K392),$K392,IF(ISNUMBER($J392),$J392,""))</f>
        <v/>
      </c>
      <c r="V392" s="17">
        <f>IF($D392="","",IFERROR(INDEX('製品一覧'!$C$5:$C$54,MATCH($D392,'製品一覧'!$A$5:$A$54,0)),""))</f>
        <v/>
      </c>
    </row>
    <row r="393" spans="1:22">
      <c r="A393" s="11"/>
      <c r="B393" s="15"/>
      <c r="C393" s="12"/>
      <c r="D393" s="11"/>
      <c r="E393" s="16">
        <f>IF($D393="","",IFERROR(INDEX('製品一覧'!$B$5:$B$54,MATCH($D393,'製品一覧'!$A$5:$A$54,0)),"型番が未登録"))</f>
        <v/>
      </c>
      <c r="F393" s="11"/>
      <c r="G393" s="12"/>
      <c r="H393" s="12"/>
      <c r="I393" s="19"/>
      <c r="J393" s="18">
        <f>IF($F393="","",IFERROR(IF(INDEX('製品登録台帳'!$E$5:$E$1004,MATCH($F393,'製品登録台帳'!$D$5:$D$1004,0))=0,"台帳になし",INDEX('製品登録台帳'!$E$5:$E$1004,MATCH($F393,'製品登録台帳'!$D$5:$D$1004,0))),"台帳になし"))</f>
        <v/>
      </c>
      <c r="K393" s="15"/>
      <c r="L393" s="18">
        <f>IF(AND(ISNUMBER($U393),ISNUMBER($V393),$V393&gt;0),IF(DAY($U393)&gt;DAY(DATE(YEAR($U393),MONTH($U393)+$V393+1,0)),DATE(YEAR($U393),MONTH($U393)+$V393+1,0),DATE(YEAR($U393),MONTH($U393)+$V393,DAY($U393))-1),"")</f>
        <v/>
      </c>
      <c r="M393" s="6">
        <f>IF($A393&amp;$D393&amp;$F393="","",IF($L393="","確認が必要",IF(ISNUMBER($B393),IF($B393&lt;=$L393,"期間内の目安","期限切れの目安"),"受付日を入力")))</f>
        <v/>
      </c>
      <c r="N393" s="12"/>
      <c r="O393" s="19"/>
      <c r="P393" s="12"/>
      <c r="Q393" s="15"/>
      <c r="R393" s="15"/>
      <c r="S393" s="17">
        <f>IF(OR(NOT(ISNUMBER($B393)),$C393="完了"),"",TODAY()-$B393)</f>
        <v/>
      </c>
      <c r="T393" s="12"/>
      <c r="U393" s="18">
        <f>IF(ISNUMBER($K393),$K393,IF(ISNUMBER($J393),$J393,""))</f>
        <v/>
      </c>
      <c r="V393" s="17">
        <f>IF($D393="","",IFERROR(INDEX('製品一覧'!$C$5:$C$54,MATCH($D393,'製品一覧'!$A$5:$A$54,0)),""))</f>
        <v/>
      </c>
    </row>
    <row r="394" spans="1:22">
      <c r="A394" s="11"/>
      <c r="B394" s="15"/>
      <c r="C394" s="12"/>
      <c r="D394" s="11"/>
      <c r="E394" s="16">
        <f>IF($D394="","",IFERROR(INDEX('製品一覧'!$B$5:$B$54,MATCH($D394,'製品一覧'!$A$5:$A$54,0)),"型番が未登録"))</f>
        <v/>
      </c>
      <c r="F394" s="11"/>
      <c r="G394" s="12"/>
      <c r="H394" s="12"/>
      <c r="I394" s="19"/>
      <c r="J394" s="18">
        <f>IF($F394="","",IFERROR(IF(INDEX('製品登録台帳'!$E$5:$E$1004,MATCH($F394,'製品登録台帳'!$D$5:$D$1004,0))=0,"台帳になし",INDEX('製品登録台帳'!$E$5:$E$1004,MATCH($F394,'製品登録台帳'!$D$5:$D$1004,0))),"台帳になし"))</f>
        <v/>
      </c>
      <c r="K394" s="15"/>
      <c r="L394" s="18">
        <f>IF(AND(ISNUMBER($U394),ISNUMBER($V394),$V394&gt;0),IF(DAY($U394)&gt;DAY(DATE(YEAR($U394),MONTH($U394)+$V394+1,0)),DATE(YEAR($U394),MONTH($U394)+$V394+1,0),DATE(YEAR($U394),MONTH($U394)+$V394,DAY($U394))-1),"")</f>
        <v/>
      </c>
      <c r="M394" s="6">
        <f>IF($A394&amp;$D394&amp;$F394="","",IF($L394="","確認が必要",IF(ISNUMBER($B394),IF($B394&lt;=$L394,"期間内の目安","期限切れの目安"),"受付日を入力")))</f>
        <v/>
      </c>
      <c r="N394" s="12"/>
      <c r="O394" s="19"/>
      <c r="P394" s="12"/>
      <c r="Q394" s="15"/>
      <c r="R394" s="15"/>
      <c r="S394" s="17">
        <f>IF(OR(NOT(ISNUMBER($B394)),$C394="完了"),"",TODAY()-$B394)</f>
        <v/>
      </c>
      <c r="T394" s="12"/>
      <c r="U394" s="18">
        <f>IF(ISNUMBER($K394),$K394,IF(ISNUMBER($J394),$J394,""))</f>
        <v/>
      </c>
      <c r="V394" s="17">
        <f>IF($D394="","",IFERROR(INDEX('製品一覧'!$C$5:$C$54,MATCH($D394,'製品一覧'!$A$5:$A$54,0)),""))</f>
        <v/>
      </c>
    </row>
    <row r="395" spans="1:22">
      <c r="A395" s="11"/>
      <c r="B395" s="15"/>
      <c r="C395" s="12"/>
      <c r="D395" s="11"/>
      <c r="E395" s="16">
        <f>IF($D395="","",IFERROR(INDEX('製品一覧'!$B$5:$B$54,MATCH($D395,'製品一覧'!$A$5:$A$54,0)),"型番が未登録"))</f>
        <v/>
      </c>
      <c r="F395" s="11"/>
      <c r="G395" s="12"/>
      <c r="H395" s="12"/>
      <c r="I395" s="19"/>
      <c r="J395" s="18">
        <f>IF($F395="","",IFERROR(IF(INDEX('製品登録台帳'!$E$5:$E$1004,MATCH($F395,'製品登録台帳'!$D$5:$D$1004,0))=0,"台帳になし",INDEX('製品登録台帳'!$E$5:$E$1004,MATCH($F395,'製品登録台帳'!$D$5:$D$1004,0))),"台帳になし"))</f>
        <v/>
      </c>
      <c r="K395" s="15"/>
      <c r="L395" s="18">
        <f>IF(AND(ISNUMBER($U395),ISNUMBER($V395),$V395&gt;0),IF(DAY($U395)&gt;DAY(DATE(YEAR($U395),MONTH($U395)+$V395+1,0)),DATE(YEAR($U395),MONTH($U395)+$V395+1,0),DATE(YEAR($U395),MONTH($U395)+$V395,DAY($U395))-1),"")</f>
        <v/>
      </c>
      <c r="M395" s="6">
        <f>IF($A395&amp;$D395&amp;$F395="","",IF($L395="","確認が必要",IF(ISNUMBER($B395),IF($B395&lt;=$L395,"期間内の目安","期限切れの目安"),"受付日を入力")))</f>
        <v/>
      </c>
      <c r="N395" s="12"/>
      <c r="O395" s="19"/>
      <c r="P395" s="12"/>
      <c r="Q395" s="15"/>
      <c r="R395" s="15"/>
      <c r="S395" s="17">
        <f>IF(OR(NOT(ISNUMBER($B395)),$C395="完了"),"",TODAY()-$B395)</f>
        <v/>
      </c>
      <c r="T395" s="12"/>
      <c r="U395" s="18">
        <f>IF(ISNUMBER($K395),$K395,IF(ISNUMBER($J395),$J395,""))</f>
        <v/>
      </c>
      <c r="V395" s="17">
        <f>IF($D395="","",IFERROR(INDEX('製品一覧'!$C$5:$C$54,MATCH($D395,'製品一覧'!$A$5:$A$54,0)),""))</f>
        <v/>
      </c>
    </row>
    <row r="396" spans="1:22">
      <c r="A396" s="11"/>
      <c r="B396" s="15"/>
      <c r="C396" s="12"/>
      <c r="D396" s="11"/>
      <c r="E396" s="16">
        <f>IF($D396="","",IFERROR(INDEX('製品一覧'!$B$5:$B$54,MATCH($D396,'製品一覧'!$A$5:$A$54,0)),"型番が未登録"))</f>
        <v/>
      </c>
      <c r="F396" s="11"/>
      <c r="G396" s="12"/>
      <c r="H396" s="12"/>
      <c r="I396" s="19"/>
      <c r="J396" s="18">
        <f>IF($F396="","",IFERROR(IF(INDEX('製品登録台帳'!$E$5:$E$1004,MATCH($F396,'製品登録台帳'!$D$5:$D$1004,0))=0,"台帳になし",INDEX('製品登録台帳'!$E$5:$E$1004,MATCH($F396,'製品登録台帳'!$D$5:$D$1004,0))),"台帳になし"))</f>
        <v/>
      </c>
      <c r="K396" s="15"/>
      <c r="L396" s="18">
        <f>IF(AND(ISNUMBER($U396),ISNUMBER($V396),$V396&gt;0),IF(DAY($U396)&gt;DAY(DATE(YEAR($U396),MONTH($U396)+$V396+1,0)),DATE(YEAR($U396),MONTH($U396)+$V396+1,0),DATE(YEAR($U396),MONTH($U396)+$V396,DAY($U396))-1),"")</f>
        <v/>
      </c>
      <c r="M396" s="6">
        <f>IF($A396&amp;$D396&amp;$F396="","",IF($L396="","確認が必要",IF(ISNUMBER($B396),IF($B396&lt;=$L396,"期間内の目安","期限切れの目安"),"受付日を入力")))</f>
        <v/>
      </c>
      <c r="N396" s="12"/>
      <c r="O396" s="19"/>
      <c r="P396" s="12"/>
      <c r="Q396" s="15"/>
      <c r="R396" s="15"/>
      <c r="S396" s="17">
        <f>IF(OR(NOT(ISNUMBER($B396)),$C396="完了"),"",TODAY()-$B396)</f>
        <v/>
      </c>
      <c r="T396" s="12"/>
      <c r="U396" s="18">
        <f>IF(ISNUMBER($K396),$K396,IF(ISNUMBER($J396),$J396,""))</f>
        <v/>
      </c>
      <c r="V396" s="17">
        <f>IF($D396="","",IFERROR(INDEX('製品一覧'!$C$5:$C$54,MATCH($D396,'製品一覧'!$A$5:$A$54,0)),""))</f>
        <v/>
      </c>
    </row>
    <row r="397" spans="1:22">
      <c r="A397" s="11"/>
      <c r="B397" s="15"/>
      <c r="C397" s="12"/>
      <c r="D397" s="11"/>
      <c r="E397" s="16">
        <f>IF($D397="","",IFERROR(INDEX('製品一覧'!$B$5:$B$54,MATCH($D397,'製品一覧'!$A$5:$A$54,0)),"型番が未登録"))</f>
        <v/>
      </c>
      <c r="F397" s="11"/>
      <c r="G397" s="12"/>
      <c r="H397" s="12"/>
      <c r="I397" s="19"/>
      <c r="J397" s="18">
        <f>IF($F397="","",IFERROR(IF(INDEX('製品登録台帳'!$E$5:$E$1004,MATCH($F397,'製品登録台帳'!$D$5:$D$1004,0))=0,"台帳になし",INDEX('製品登録台帳'!$E$5:$E$1004,MATCH($F397,'製品登録台帳'!$D$5:$D$1004,0))),"台帳になし"))</f>
        <v/>
      </c>
      <c r="K397" s="15"/>
      <c r="L397" s="18">
        <f>IF(AND(ISNUMBER($U397),ISNUMBER($V397),$V397&gt;0),IF(DAY($U397)&gt;DAY(DATE(YEAR($U397),MONTH($U397)+$V397+1,0)),DATE(YEAR($U397),MONTH($U397)+$V397+1,0),DATE(YEAR($U397),MONTH($U397)+$V397,DAY($U397))-1),"")</f>
        <v/>
      </c>
      <c r="M397" s="6">
        <f>IF($A397&amp;$D397&amp;$F397="","",IF($L397="","確認が必要",IF(ISNUMBER($B397),IF($B397&lt;=$L397,"期間内の目安","期限切れの目安"),"受付日を入力")))</f>
        <v/>
      </c>
      <c r="N397" s="12"/>
      <c r="O397" s="19"/>
      <c r="P397" s="12"/>
      <c r="Q397" s="15"/>
      <c r="R397" s="15"/>
      <c r="S397" s="17">
        <f>IF(OR(NOT(ISNUMBER($B397)),$C397="完了"),"",TODAY()-$B397)</f>
        <v/>
      </c>
      <c r="T397" s="12"/>
      <c r="U397" s="18">
        <f>IF(ISNUMBER($K397),$K397,IF(ISNUMBER($J397),$J397,""))</f>
        <v/>
      </c>
      <c r="V397" s="17">
        <f>IF($D397="","",IFERROR(INDEX('製品一覧'!$C$5:$C$54,MATCH($D397,'製品一覧'!$A$5:$A$54,0)),""))</f>
        <v/>
      </c>
    </row>
    <row r="398" spans="1:22">
      <c r="A398" s="11"/>
      <c r="B398" s="15"/>
      <c r="C398" s="12"/>
      <c r="D398" s="11"/>
      <c r="E398" s="16">
        <f>IF($D398="","",IFERROR(INDEX('製品一覧'!$B$5:$B$54,MATCH($D398,'製品一覧'!$A$5:$A$54,0)),"型番が未登録"))</f>
        <v/>
      </c>
      <c r="F398" s="11"/>
      <c r="G398" s="12"/>
      <c r="H398" s="12"/>
      <c r="I398" s="19"/>
      <c r="J398" s="18">
        <f>IF($F398="","",IFERROR(IF(INDEX('製品登録台帳'!$E$5:$E$1004,MATCH($F398,'製品登録台帳'!$D$5:$D$1004,0))=0,"台帳になし",INDEX('製品登録台帳'!$E$5:$E$1004,MATCH($F398,'製品登録台帳'!$D$5:$D$1004,0))),"台帳になし"))</f>
        <v/>
      </c>
      <c r="K398" s="15"/>
      <c r="L398" s="18">
        <f>IF(AND(ISNUMBER($U398),ISNUMBER($V398),$V398&gt;0),IF(DAY($U398)&gt;DAY(DATE(YEAR($U398),MONTH($U398)+$V398+1,0)),DATE(YEAR($U398),MONTH($U398)+$V398+1,0),DATE(YEAR($U398),MONTH($U398)+$V398,DAY($U398))-1),"")</f>
        <v/>
      </c>
      <c r="M398" s="6">
        <f>IF($A398&amp;$D398&amp;$F398="","",IF($L398="","確認が必要",IF(ISNUMBER($B398),IF($B398&lt;=$L398,"期間内の目安","期限切れの目安"),"受付日を入力")))</f>
        <v/>
      </c>
      <c r="N398" s="12"/>
      <c r="O398" s="19"/>
      <c r="P398" s="12"/>
      <c r="Q398" s="15"/>
      <c r="R398" s="15"/>
      <c r="S398" s="17">
        <f>IF(OR(NOT(ISNUMBER($B398)),$C398="完了"),"",TODAY()-$B398)</f>
        <v/>
      </c>
      <c r="T398" s="12"/>
      <c r="U398" s="18">
        <f>IF(ISNUMBER($K398),$K398,IF(ISNUMBER($J398),$J398,""))</f>
        <v/>
      </c>
      <c r="V398" s="17">
        <f>IF($D398="","",IFERROR(INDEX('製品一覧'!$C$5:$C$54,MATCH($D398,'製品一覧'!$A$5:$A$54,0)),""))</f>
        <v/>
      </c>
    </row>
    <row r="399" spans="1:22">
      <c r="A399" s="11"/>
      <c r="B399" s="15"/>
      <c r="C399" s="12"/>
      <c r="D399" s="11"/>
      <c r="E399" s="16">
        <f>IF($D399="","",IFERROR(INDEX('製品一覧'!$B$5:$B$54,MATCH($D399,'製品一覧'!$A$5:$A$54,0)),"型番が未登録"))</f>
        <v/>
      </c>
      <c r="F399" s="11"/>
      <c r="G399" s="12"/>
      <c r="H399" s="12"/>
      <c r="I399" s="19"/>
      <c r="J399" s="18">
        <f>IF($F399="","",IFERROR(IF(INDEX('製品登録台帳'!$E$5:$E$1004,MATCH($F399,'製品登録台帳'!$D$5:$D$1004,0))=0,"台帳になし",INDEX('製品登録台帳'!$E$5:$E$1004,MATCH($F399,'製品登録台帳'!$D$5:$D$1004,0))),"台帳になし"))</f>
        <v/>
      </c>
      <c r="K399" s="15"/>
      <c r="L399" s="18">
        <f>IF(AND(ISNUMBER($U399),ISNUMBER($V399),$V399&gt;0),IF(DAY($U399)&gt;DAY(DATE(YEAR($U399),MONTH($U399)+$V399+1,0)),DATE(YEAR($U399),MONTH($U399)+$V399+1,0),DATE(YEAR($U399),MONTH($U399)+$V399,DAY($U399))-1),"")</f>
        <v/>
      </c>
      <c r="M399" s="6">
        <f>IF($A399&amp;$D399&amp;$F399="","",IF($L399="","確認が必要",IF(ISNUMBER($B399),IF($B399&lt;=$L399,"期間内の目安","期限切れの目安"),"受付日を入力")))</f>
        <v/>
      </c>
      <c r="N399" s="12"/>
      <c r="O399" s="19"/>
      <c r="P399" s="12"/>
      <c r="Q399" s="15"/>
      <c r="R399" s="15"/>
      <c r="S399" s="17">
        <f>IF(OR(NOT(ISNUMBER($B399)),$C399="完了"),"",TODAY()-$B399)</f>
        <v/>
      </c>
      <c r="T399" s="12"/>
      <c r="U399" s="18">
        <f>IF(ISNUMBER($K399),$K399,IF(ISNUMBER($J399),$J399,""))</f>
        <v/>
      </c>
      <c r="V399" s="17">
        <f>IF($D399="","",IFERROR(INDEX('製品一覧'!$C$5:$C$54,MATCH($D399,'製品一覧'!$A$5:$A$54,0)),""))</f>
        <v/>
      </c>
    </row>
    <row r="400" spans="1:22">
      <c r="A400" s="11"/>
      <c r="B400" s="15"/>
      <c r="C400" s="12"/>
      <c r="D400" s="11"/>
      <c r="E400" s="16">
        <f>IF($D400="","",IFERROR(INDEX('製品一覧'!$B$5:$B$54,MATCH($D400,'製品一覧'!$A$5:$A$54,0)),"型番が未登録"))</f>
        <v/>
      </c>
      <c r="F400" s="11"/>
      <c r="G400" s="12"/>
      <c r="H400" s="12"/>
      <c r="I400" s="19"/>
      <c r="J400" s="18">
        <f>IF($F400="","",IFERROR(IF(INDEX('製品登録台帳'!$E$5:$E$1004,MATCH($F400,'製品登録台帳'!$D$5:$D$1004,0))=0,"台帳になし",INDEX('製品登録台帳'!$E$5:$E$1004,MATCH($F400,'製品登録台帳'!$D$5:$D$1004,0))),"台帳になし"))</f>
        <v/>
      </c>
      <c r="K400" s="15"/>
      <c r="L400" s="18">
        <f>IF(AND(ISNUMBER($U400),ISNUMBER($V400),$V400&gt;0),IF(DAY($U400)&gt;DAY(DATE(YEAR($U400),MONTH($U400)+$V400+1,0)),DATE(YEAR($U400),MONTH($U400)+$V400+1,0),DATE(YEAR($U400),MONTH($U400)+$V400,DAY($U400))-1),"")</f>
        <v/>
      </c>
      <c r="M400" s="6">
        <f>IF($A400&amp;$D400&amp;$F400="","",IF($L400="","確認が必要",IF(ISNUMBER($B400),IF($B400&lt;=$L400,"期間内の目安","期限切れの目安"),"受付日を入力")))</f>
        <v/>
      </c>
      <c r="N400" s="12"/>
      <c r="O400" s="19"/>
      <c r="P400" s="12"/>
      <c r="Q400" s="15"/>
      <c r="R400" s="15"/>
      <c r="S400" s="17">
        <f>IF(OR(NOT(ISNUMBER($B400)),$C400="完了"),"",TODAY()-$B400)</f>
        <v/>
      </c>
      <c r="T400" s="12"/>
      <c r="U400" s="18">
        <f>IF(ISNUMBER($K400),$K400,IF(ISNUMBER($J400),$J400,""))</f>
        <v/>
      </c>
      <c r="V400" s="17">
        <f>IF($D400="","",IFERROR(INDEX('製品一覧'!$C$5:$C$54,MATCH($D400,'製品一覧'!$A$5:$A$54,0)),""))</f>
        <v/>
      </c>
    </row>
    <row r="401" spans="1:22">
      <c r="A401" s="11"/>
      <c r="B401" s="15"/>
      <c r="C401" s="12"/>
      <c r="D401" s="11"/>
      <c r="E401" s="16">
        <f>IF($D401="","",IFERROR(INDEX('製品一覧'!$B$5:$B$54,MATCH($D401,'製品一覧'!$A$5:$A$54,0)),"型番が未登録"))</f>
        <v/>
      </c>
      <c r="F401" s="11"/>
      <c r="G401" s="12"/>
      <c r="H401" s="12"/>
      <c r="I401" s="19"/>
      <c r="J401" s="18">
        <f>IF($F401="","",IFERROR(IF(INDEX('製品登録台帳'!$E$5:$E$1004,MATCH($F401,'製品登録台帳'!$D$5:$D$1004,0))=0,"台帳になし",INDEX('製品登録台帳'!$E$5:$E$1004,MATCH($F401,'製品登録台帳'!$D$5:$D$1004,0))),"台帳になし"))</f>
        <v/>
      </c>
      <c r="K401" s="15"/>
      <c r="L401" s="18">
        <f>IF(AND(ISNUMBER($U401),ISNUMBER($V401),$V401&gt;0),IF(DAY($U401)&gt;DAY(DATE(YEAR($U401),MONTH($U401)+$V401+1,0)),DATE(YEAR($U401),MONTH($U401)+$V401+1,0),DATE(YEAR($U401),MONTH($U401)+$V401,DAY($U401))-1),"")</f>
        <v/>
      </c>
      <c r="M401" s="6">
        <f>IF($A401&amp;$D401&amp;$F401="","",IF($L401="","確認が必要",IF(ISNUMBER($B401),IF($B401&lt;=$L401,"期間内の目安","期限切れの目安"),"受付日を入力")))</f>
        <v/>
      </c>
      <c r="N401" s="12"/>
      <c r="O401" s="19"/>
      <c r="P401" s="12"/>
      <c r="Q401" s="15"/>
      <c r="R401" s="15"/>
      <c r="S401" s="17">
        <f>IF(OR(NOT(ISNUMBER($B401)),$C401="完了"),"",TODAY()-$B401)</f>
        <v/>
      </c>
      <c r="T401" s="12"/>
      <c r="U401" s="18">
        <f>IF(ISNUMBER($K401),$K401,IF(ISNUMBER($J401),$J401,""))</f>
        <v/>
      </c>
      <c r="V401" s="17">
        <f>IF($D401="","",IFERROR(INDEX('製品一覧'!$C$5:$C$54,MATCH($D401,'製品一覧'!$A$5:$A$54,0)),""))</f>
        <v/>
      </c>
    </row>
    <row r="402" spans="1:22">
      <c r="A402" s="11"/>
      <c r="B402" s="15"/>
      <c r="C402" s="12"/>
      <c r="D402" s="11"/>
      <c r="E402" s="16">
        <f>IF($D402="","",IFERROR(INDEX('製品一覧'!$B$5:$B$54,MATCH($D402,'製品一覧'!$A$5:$A$54,0)),"型番が未登録"))</f>
        <v/>
      </c>
      <c r="F402" s="11"/>
      <c r="G402" s="12"/>
      <c r="H402" s="12"/>
      <c r="I402" s="19"/>
      <c r="J402" s="18">
        <f>IF($F402="","",IFERROR(IF(INDEX('製品登録台帳'!$E$5:$E$1004,MATCH($F402,'製品登録台帳'!$D$5:$D$1004,0))=0,"台帳になし",INDEX('製品登録台帳'!$E$5:$E$1004,MATCH($F402,'製品登録台帳'!$D$5:$D$1004,0))),"台帳になし"))</f>
        <v/>
      </c>
      <c r="K402" s="15"/>
      <c r="L402" s="18">
        <f>IF(AND(ISNUMBER($U402),ISNUMBER($V402),$V402&gt;0),IF(DAY($U402)&gt;DAY(DATE(YEAR($U402),MONTH($U402)+$V402+1,0)),DATE(YEAR($U402),MONTH($U402)+$V402+1,0),DATE(YEAR($U402),MONTH($U402)+$V402,DAY($U402))-1),"")</f>
        <v/>
      </c>
      <c r="M402" s="6">
        <f>IF($A402&amp;$D402&amp;$F402="","",IF($L402="","確認が必要",IF(ISNUMBER($B402),IF($B402&lt;=$L402,"期間内の目安","期限切れの目安"),"受付日を入力")))</f>
        <v/>
      </c>
      <c r="N402" s="12"/>
      <c r="O402" s="19"/>
      <c r="P402" s="12"/>
      <c r="Q402" s="15"/>
      <c r="R402" s="15"/>
      <c r="S402" s="17">
        <f>IF(OR(NOT(ISNUMBER($B402)),$C402="完了"),"",TODAY()-$B402)</f>
        <v/>
      </c>
      <c r="T402" s="12"/>
      <c r="U402" s="18">
        <f>IF(ISNUMBER($K402),$K402,IF(ISNUMBER($J402),$J402,""))</f>
        <v/>
      </c>
      <c r="V402" s="17">
        <f>IF($D402="","",IFERROR(INDEX('製品一覧'!$C$5:$C$54,MATCH($D402,'製品一覧'!$A$5:$A$54,0)),""))</f>
        <v/>
      </c>
    </row>
    <row r="403" spans="1:22">
      <c r="A403" s="11"/>
      <c r="B403" s="15"/>
      <c r="C403" s="12"/>
      <c r="D403" s="11"/>
      <c r="E403" s="16">
        <f>IF($D403="","",IFERROR(INDEX('製品一覧'!$B$5:$B$54,MATCH($D403,'製品一覧'!$A$5:$A$54,0)),"型番が未登録"))</f>
        <v/>
      </c>
      <c r="F403" s="11"/>
      <c r="G403" s="12"/>
      <c r="H403" s="12"/>
      <c r="I403" s="19"/>
      <c r="J403" s="18">
        <f>IF($F403="","",IFERROR(IF(INDEX('製品登録台帳'!$E$5:$E$1004,MATCH($F403,'製品登録台帳'!$D$5:$D$1004,0))=0,"台帳になし",INDEX('製品登録台帳'!$E$5:$E$1004,MATCH($F403,'製品登録台帳'!$D$5:$D$1004,0))),"台帳になし"))</f>
        <v/>
      </c>
      <c r="K403" s="15"/>
      <c r="L403" s="18">
        <f>IF(AND(ISNUMBER($U403),ISNUMBER($V403),$V403&gt;0),IF(DAY($U403)&gt;DAY(DATE(YEAR($U403),MONTH($U403)+$V403+1,0)),DATE(YEAR($U403),MONTH($U403)+$V403+1,0),DATE(YEAR($U403),MONTH($U403)+$V403,DAY($U403))-1),"")</f>
        <v/>
      </c>
      <c r="M403" s="6">
        <f>IF($A403&amp;$D403&amp;$F403="","",IF($L403="","確認が必要",IF(ISNUMBER($B403),IF($B403&lt;=$L403,"期間内の目安","期限切れの目安"),"受付日を入力")))</f>
        <v/>
      </c>
      <c r="N403" s="12"/>
      <c r="O403" s="19"/>
      <c r="P403" s="12"/>
      <c r="Q403" s="15"/>
      <c r="R403" s="15"/>
      <c r="S403" s="17">
        <f>IF(OR(NOT(ISNUMBER($B403)),$C403="完了"),"",TODAY()-$B403)</f>
        <v/>
      </c>
      <c r="T403" s="12"/>
      <c r="U403" s="18">
        <f>IF(ISNUMBER($K403),$K403,IF(ISNUMBER($J403),$J403,""))</f>
        <v/>
      </c>
      <c r="V403" s="17">
        <f>IF($D403="","",IFERROR(INDEX('製品一覧'!$C$5:$C$54,MATCH($D403,'製品一覧'!$A$5:$A$54,0)),""))</f>
        <v/>
      </c>
    </row>
    <row r="404" spans="1:22">
      <c r="A404" s="11"/>
      <c r="B404" s="15"/>
      <c r="C404" s="12"/>
      <c r="D404" s="11"/>
      <c r="E404" s="16">
        <f>IF($D404="","",IFERROR(INDEX('製品一覧'!$B$5:$B$54,MATCH($D404,'製品一覧'!$A$5:$A$54,0)),"型番が未登録"))</f>
        <v/>
      </c>
      <c r="F404" s="11"/>
      <c r="G404" s="12"/>
      <c r="H404" s="12"/>
      <c r="I404" s="19"/>
      <c r="J404" s="18">
        <f>IF($F404="","",IFERROR(IF(INDEX('製品登録台帳'!$E$5:$E$1004,MATCH($F404,'製品登録台帳'!$D$5:$D$1004,0))=0,"台帳になし",INDEX('製品登録台帳'!$E$5:$E$1004,MATCH($F404,'製品登録台帳'!$D$5:$D$1004,0))),"台帳になし"))</f>
        <v/>
      </c>
      <c r="K404" s="15"/>
      <c r="L404" s="18">
        <f>IF(AND(ISNUMBER($U404),ISNUMBER($V404),$V404&gt;0),IF(DAY($U404)&gt;DAY(DATE(YEAR($U404),MONTH($U404)+$V404+1,0)),DATE(YEAR($U404),MONTH($U404)+$V404+1,0),DATE(YEAR($U404),MONTH($U404)+$V404,DAY($U404))-1),"")</f>
        <v/>
      </c>
      <c r="M404" s="6">
        <f>IF($A404&amp;$D404&amp;$F404="","",IF($L404="","確認が必要",IF(ISNUMBER($B404),IF($B404&lt;=$L404,"期間内の目安","期限切れの目安"),"受付日を入力")))</f>
        <v/>
      </c>
      <c r="N404" s="12"/>
      <c r="O404" s="19"/>
      <c r="P404" s="12"/>
      <c r="Q404" s="15"/>
      <c r="R404" s="15"/>
      <c r="S404" s="17">
        <f>IF(OR(NOT(ISNUMBER($B404)),$C404="完了"),"",TODAY()-$B404)</f>
        <v/>
      </c>
      <c r="T404" s="12"/>
      <c r="U404" s="18">
        <f>IF(ISNUMBER($K404),$K404,IF(ISNUMBER($J404),$J404,""))</f>
        <v/>
      </c>
      <c r="V404" s="17">
        <f>IF($D404="","",IFERROR(INDEX('製品一覧'!$C$5:$C$54,MATCH($D404,'製品一覧'!$A$5:$A$54,0)),""))</f>
        <v/>
      </c>
    </row>
    <row r="405" spans="1:22">
      <c r="A405" s="11"/>
      <c r="B405" s="15"/>
      <c r="C405" s="12"/>
      <c r="D405" s="11"/>
      <c r="E405" s="16">
        <f>IF($D405="","",IFERROR(INDEX('製品一覧'!$B$5:$B$54,MATCH($D405,'製品一覧'!$A$5:$A$54,0)),"型番が未登録"))</f>
        <v/>
      </c>
      <c r="F405" s="11"/>
      <c r="G405" s="12"/>
      <c r="H405" s="12"/>
      <c r="I405" s="19"/>
      <c r="J405" s="18">
        <f>IF($F405="","",IFERROR(IF(INDEX('製品登録台帳'!$E$5:$E$1004,MATCH($F405,'製品登録台帳'!$D$5:$D$1004,0))=0,"台帳になし",INDEX('製品登録台帳'!$E$5:$E$1004,MATCH($F405,'製品登録台帳'!$D$5:$D$1004,0))),"台帳になし"))</f>
        <v/>
      </c>
      <c r="K405" s="15"/>
      <c r="L405" s="18">
        <f>IF(AND(ISNUMBER($U405),ISNUMBER($V405),$V405&gt;0),IF(DAY($U405)&gt;DAY(DATE(YEAR($U405),MONTH($U405)+$V405+1,0)),DATE(YEAR($U405),MONTH($U405)+$V405+1,0),DATE(YEAR($U405),MONTH($U405)+$V405,DAY($U405))-1),"")</f>
        <v/>
      </c>
      <c r="M405" s="6">
        <f>IF($A405&amp;$D405&amp;$F405="","",IF($L405="","確認が必要",IF(ISNUMBER($B405),IF($B405&lt;=$L405,"期間内の目安","期限切れの目安"),"受付日を入力")))</f>
        <v/>
      </c>
      <c r="N405" s="12"/>
      <c r="O405" s="19"/>
      <c r="P405" s="12"/>
      <c r="Q405" s="15"/>
      <c r="R405" s="15"/>
      <c r="S405" s="17">
        <f>IF(OR(NOT(ISNUMBER($B405)),$C405="完了"),"",TODAY()-$B405)</f>
        <v/>
      </c>
      <c r="T405" s="12"/>
      <c r="U405" s="18">
        <f>IF(ISNUMBER($K405),$K405,IF(ISNUMBER($J405),$J405,""))</f>
        <v/>
      </c>
      <c r="V405" s="17">
        <f>IF($D405="","",IFERROR(INDEX('製品一覧'!$C$5:$C$54,MATCH($D405,'製品一覧'!$A$5:$A$54,0)),""))</f>
        <v/>
      </c>
    </row>
    <row r="406" spans="1:22">
      <c r="A406" s="11"/>
      <c r="B406" s="15"/>
      <c r="C406" s="12"/>
      <c r="D406" s="11"/>
      <c r="E406" s="16">
        <f>IF($D406="","",IFERROR(INDEX('製品一覧'!$B$5:$B$54,MATCH($D406,'製品一覧'!$A$5:$A$54,0)),"型番が未登録"))</f>
        <v/>
      </c>
      <c r="F406" s="11"/>
      <c r="G406" s="12"/>
      <c r="H406" s="12"/>
      <c r="I406" s="19"/>
      <c r="J406" s="18">
        <f>IF($F406="","",IFERROR(IF(INDEX('製品登録台帳'!$E$5:$E$1004,MATCH($F406,'製品登録台帳'!$D$5:$D$1004,0))=0,"台帳になし",INDEX('製品登録台帳'!$E$5:$E$1004,MATCH($F406,'製品登録台帳'!$D$5:$D$1004,0))),"台帳になし"))</f>
        <v/>
      </c>
      <c r="K406" s="15"/>
      <c r="L406" s="18">
        <f>IF(AND(ISNUMBER($U406),ISNUMBER($V406),$V406&gt;0),IF(DAY($U406)&gt;DAY(DATE(YEAR($U406),MONTH($U406)+$V406+1,0)),DATE(YEAR($U406),MONTH($U406)+$V406+1,0),DATE(YEAR($U406),MONTH($U406)+$V406,DAY($U406))-1),"")</f>
        <v/>
      </c>
      <c r="M406" s="6">
        <f>IF($A406&amp;$D406&amp;$F406="","",IF($L406="","確認が必要",IF(ISNUMBER($B406),IF($B406&lt;=$L406,"期間内の目安","期限切れの目安"),"受付日を入力")))</f>
        <v/>
      </c>
      <c r="N406" s="12"/>
      <c r="O406" s="19"/>
      <c r="P406" s="12"/>
      <c r="Q406" s="15"/>
      <c r="R406" s="15"/>
      <c r="S406" s="17">
        <f>IF(OR(NOT(ISNUMBER($B406)),$C406="完了"),"",TODAY()-$B406)</f>
        <v/>
      </c>
      <c r="T406" s="12"/>
      <c r="U406" s="18">
        <f>IF(ISNUMBER($K406),$K406,IF(ISNUMBER($J406),$J406,""))</f>
        <v/>
      </c>
      <c r="V406" s="17">
        <f>IF($D406="","",IFERROR(INDEX('製品一覧'!$C$5:$C$54,MATCH($D406,'製品一覧'!$A$5:$A$54,0)),""))</f>
        <v/>
      </c>
    </row>
    <row r="407" spans="1:22">
      <c r="A407" s="11"/>
      <c r="B407" s="15"/>
      <c r="C407" s="12"/>
      <c r="D407" s="11"/>
      <c r="E407" s="16">
        <f>IF($D407="","",IFERROR(INDEX('製品一覧'!$B$5:$B$54,MATCH($D407,'製品一覧'!$A$5:$A$54,0)),"型番が未登録"))</f>
        <v/>
      </c>
      <c r="F407" s="11"/>
      <c r="G407" s="12"/>
      <c r="H407" s="12"/>
      <c r="I407" s="19"/>
      <c r="J407" s="18">
        <f>IF($F407="","",IFERROR(IF(INDEX('製品登録台帳'!$E$5:$E$1004,MATCH($F407,'製品登録台帳'!$D$5:$D$1004,0))=0,"台帳になし",INDEX('製品登録台帳'!$E$5:$E$1004,MATCH($F407,'製品登録台帳'!$D$5:$D$1004,0))),"台帳になし"))</f>
        <v/>
      </c>
      <c r="K407" s="15"/>
      <c r="L407" s="18">
        <f>IF(AND(ISNUMBER($U407),ISNUMBER($V407),$V407&gt;0),IF(DAY($U407)&gt;DAY(DATE(YEAR($U407),MONTH($U407)+$V407+1,0)),DATE(YEAR($U407),MONTH($U407)+$V407+1,0),DATE(YEAR($U407),MONTH($U407)+$V407,DAY($U407))-1),"")</f>
        <v/>
      </c>
      <c r="M407" s="6">
        <f>IF($A407&amp;$D407&amp;$F407="","",IF($L407="","確認が必要",IF(ISNUMBER($B407),IF($B407&lt;=$L407,"期間内の目安","期限切れの目安"),"受付日を入力")))</f>
        <v/>
      </c>
      <c r="N407" s="12"/>
      <c r="O407" s="19"/>
      <c r="P407" s="12"/>
      <c r="Q407" s="15"/>
      <c r="R407" s="15"/>
      <c r="S407" s="17">
        <f>IF(OR(NOT(ISNUMBER($B407)),$C407="完了"),"",TODAY()-$B407)</f>
        <v/>
      </c>
      <c r="T407" s="12"/>
      <c r="U407" s="18">
        <f>IF(ISNUMBER($K407),$K407,IF(ISNUMBER($J407),$J407,""))</f>
        <v/>
      </c>
      <c r="V407" s="17">
        <f>IF($D407="","",IFERROR(INDEX('製品一覧'!$C$5:$C$54,MATCH($D407,'製品一覧'!$A$5:$A$54,0)),""))</f>
        <v/>
      </c>
    </row>
    <row r="408" spans="1:22">
      <c r="A408" s="11"/>
      <c r="B408" s="15"/>
      <c r="C408" s="12"/>
      <c r="D408" s="11"/>
      <c r="E408" s="16">
        <f>IF($D408="","",IFERROR(INDEX('製品一覧'!$B$5:$B$54,MATCH($D408,'製品一覧'!$A$5:$A$54,0)),"型番が未登録"))</f>
        <v/>
      </c>
      <c r="F408" s="11"/>
      <c r="G408" s="12"/>
      <c r="H408" s="12"/>
      <c r="I408" s="19"/>
      <c r="J408" s="18">
        <f>IF($F408="","",IFERROR(IF(INDEX('製品登録台帳'!$E$5:$E$1004,MATCH($F408,'製品登録台帳'!$D$5:$D$1004,0))=0,"台帳になし",INDEX('製品登録台帳'!$E$5:$E$1004,MATCH($F408,'製品登録台帳'!$D$5:$D$1004,0))),"台帳になし"))</f>
        <v/>
      </c>
      <c r="K408" s="15"/>
      <c r="L408" s="18">
        <f>IF(AND(ISNUMBER($U408),ISNUMBER($V408),$V408&gt;0),IF(DAY($U408)&gt;DAY(DATE(YEAR($U408),MONTH($U408)+$V408+1,0)),DATE(YEAR($U408),MONTH($U408)+$V408+1,0),DATE(YEAR($U408),MONTH($U408)+$V408,DAY($U408))-1),"")</f>
        <v/>
      </c>
      <c r="M408" s="6">
        <f>IF($A408&amp;$D408&amp;$F408="","",IF($L408="","確認が必要",IF(ISNUMBER($B408),IF($B408&lt;=$L408,"期間内の目安","期限切れの目安"),"受付日を入力")))</f>
        <v/>
      </c>
      <c r="N408" s="12"/>
      <c r="O408" s="19"/>
      <c r="P408" s="12"/>
      <c r="Q408" s="15"/>
      <c r="R408" s="15"/>
      <c r="S408" s="17">
        <f>IF(OR(NOT(ISNUMBER($B408)),$C408="完了"),"",TODAY()-$B408)</f>
        <v/>
      </c>
      <c r="T408" s="12"/>
      <c r="U408" s="18">
        <f>IF(ISNUMBER($K408),$K408,IF(ISNUMBER($J408),$J408,""))</f>
        <v/>
      </c>
      <c r="V408" s="17">
        <f>IF($D408="","",IFERROR(INDEX('製品一覧'!$C$5:$C$54,MATCH($D408,'製品一覧'!$A$5:$A$54,0)),""))</f>
        <v/>
      </c>
    </row>
    <row r="409" spans="1:22">
      <c r="A409" s="11"/>
      <c r="B409" s="15"/>
      <c r="C409" s="12"/>
      <c r="D409" s="11"/>
      <c r="E409" s="16">
        <f>IF($D409="","",IFERROR(INDEX('製品一覧'!$B$5:$B$54,MATCH($D409,'製品一覧'!$A$5:$A$54,0)),"型番が未登録"))</f>
        <v/>
      </c>
      <c r="F409" s="11"/>
      <c r="G409" s="12"/>
      <c r="H409" s="12"/>
      <c r="I409" s="19"/>
      <c r="J409" s="18">
        <f>IF($F409="","",IFERROR(IF(INDEX('製品登録台帳'!$E$5:$E$1004,MATCH($F409,'製品登録台帳'!$D$5:$D$1004,0))=0,"台帳になし",INDEX('製品登録台帳'!$E$5:$E$1004,MATCH($F409,'製品登録台帳'!$D$5:$D$1004,0))),"台帳になし"))</f>
        <v/>
      </c>
      <c r="K409" s="15"/>
      <c r="L409" s="18">
        <f>IF(AND(ISNUMBER($U409),ISNUMBER($V409),$V409&gt;0),IF(DAY($U409)&gt;DAY(DATE(YEAR($U409),MONTH($U409)+$V409+1,0)),DATE(YEAR($U409),MONTH($U409)+$V409+1,0),DATE(YEAR($U409),MONTH($U409)+$V409,DAY($U409))-1),"")</f>
        <v/>
      </c>
      <c r="M409" s="6">
        <f>IF($A409&amp;$D409&amp;$F409="","",IF($L409="","確認が必要",IF(ISNUMBER($B409),IF($B409&lt;=$L409,"期間内の目安","期限切れの目安"),"受付日を入力")))</f>
        <v/>
      </c>
      <c r="N409" s="12"/>
      <c r="O409" s="19"/>
      <c r="P409" s="12"/>
      <c r="Q409" s="15"/>
      <c r="R409" s="15"/>
      <c r="S409" s="17">
        <f>IF(OR(NOT(ISNUMBER($B409)),$C409="完了"),"",TODAY()-$B409)</f>
        <v/>
      </c>
      <c r="T409" s="12"/>
      <c r="U409" s="18">
        <f>IF(ISNUMBER($K409),$K409,IF(ISNUMBER($J409),$J409,""))</f>
        <v/>
      </c>
      <c r="V409" s="17">
        <f>IF($D409="","",IFERROR(INDEX('製品一覧'!$C$5:$C$54,MATCH($D409,'製品一覧'!$A$5:$A$54,0)),""))</f>
        <v/>
      </c>
    </row>
    <row r="410" spans="1:22">
      <c r="A410" s="11"/>
      <c r="B410" s="15"/>
      <c r="C410" s="12"/>
      <c r="D410" s="11"/>
      <c r="E410" s="16">
        <f>IF($D410="","",IFERROR(INDEX('製品一覧'!$B$5:$B$54,MATCH($D410,'製品一覧'!$A$5:$A$54,0)),"型番が未登録"))</f>
        <v/>
      </c>
      <c r="F410" s="11"/>
      <c r="G410" s="12"/>
      <c r="H410" s="12"/>
      <c r="I410" s="19"/>
      <c r="J410" s="18">
        <f>IF($F410="","",IFERROR(IF(INDEX('製品登録台帳'!$E$5:$E$1004,MATCH($F410,'製品登録台帳'!$D$5:$D$1004,0))=0,"台帳になし",INDEX('製品登録台帳'!$E$5:$E$1004,MATCH($F410,'製品登録台帳'!$D$5:$D$1004,0))),"台帳になし"))</f>
        <v/>
      </c>
      <c r="K410" s="15"/>
      <c r="L410" s="18">
        <f>IF(AND(ISNUMBER($U410),ISNUMBER($V410),$V410&gt;0),IF(DAY($U410)&gt;DAY(DATE(YEAR($U410),MONTH($U410)+$V410+1,0)),DATE(YEAR($U410),MONTH($U410)+$V410+1,0),DATE(YEAR($U410),MONTH($U410)+$V410,DAY($U410))-1),"")</f>
        <v/>
      </c>
      <c r="M410" s="6">
        <f>IF($A410&amp;$D410&amp;$F410="","",IF($L410="","確認が必要",IF(ISNUMBER($B410),IF($B410&lt;=$L410,"期間内の目安","期限切れの目安"),"受付日を入力")))</f>
        <v/>
      </c>
      <c r="N410" s="12"/>
      <c r="O410" s="19"/>
      <c r="P410" s="12"/>
      <c r="Q410" s="15"/>
      <c r="R410" s="15"/>
      <c r="S410" s="17">
        <f>IF(OR(NOT(ISNUMBER($B410)),$C410="完了"),"",TODAY()-$B410)</f>
        <v/>
      </c>
      <c r="T410" s="12"/>
      <c r="U410" s="18">
        <f>IF(ISNUMBER($K410),$K410,IF(ISNUMBER($J410),$J410,""))</f>
        <v/>
      </c>
      <c r="V410" s="17">
        <f>IF($D410="","",IFERROR(INDEX('製品一覧'!$C$5:$C$54,MATCH($D410,'製品一覧'!$A$5:$A$54,0)),""))</f>
        <v/>
      </c>
    </row>
    <row r="411" spans="1:22">
      <c r="A411" s="11"/>
      <c r="B411" s="15"/>
      <c r="C411" s="12"/>
      <c r="D411" s="11"/>
      <c r="E411" s="16">
        <f>IF($D411="","",IFERROR(INDEX('製品一覧'!$B$5:$B$54,MATCH($D411,'製品一覧'!$A$5:$A$54,0)),"型番が未登録"))</f>
        <v/>
      </c>
      <c r="F411" s="11"/>
      <c r="G411" s="12"/>
      <c r="H411" s="12"/>
      <c r="I411" s="19"/>
      <c r="J411" s="18">
        <f>IF($F411="","",IFERROR(IF(INDEX('製品登録台帳'!$E$5:$E$1004,MATCH($F411,'製品登録台帳'!$D$5:$D$1004,0))=0,"台帳になし",INDEX('製品登録台帳'!$E$5:$E$1004,MATCH($F411,'製品登録台帳'!$D$5:$D$1004,0))),"台帳になし"))</f>
        <v/>
      </c>
      <c r="K411" s="15"/>
      <c r="L411" s="18">
        <f>IF(AND(ISNUMBER($U411),ISNUMBER($V411),$V411&gt;0),IF(DAY($U411)&gt;DAY(DATE(YEAR($U411),MONTH($U411)+$V411+1,0)),DATE(YEAR($U411),MONTH($U411)+$V411+1,0),DATE(YEAR($U411),MONTH($U411)+$V411,DAY($U411))-1),"")</f>
        <v/>
      </c>
      <c r="M411" s="6">
        <f>IF($A411&amp;$D411&amp;$F411="","",IF($L411="","確認が必要",IF(ISNUMBER($B411),IF($B411&lt;=$L411,"期間内の目安","期限切れの目安"),"受付日を入力")))</f>
        <v/>
      </c>
      <c r="N411" s="12"/>
      <c r="O411" s="19"/>
      <c r="P411" s="12"/>
      <c r="Q411" s="15"/>
      <c r="R411" s="15"/>
      <c r="S411" s="17">
        <f>IF(OR(NOT(ISNUMBER($B411)),$C411="完了"),"",TODAY()-$B411)</f>
        <v/>
      </c>
      <c r="T411" s="12"/>
      <c r="U411" s="18">
        <f>IF(ISNUMBER($K411),$K411,IF(ISNUMBER($J411),$J411,""))</f>
        <v/>
      </c>
      <c r="V411" s="17">
        <f>IF($D411="","",IFERROR(INDEX('製品一覧'!$C$5:$C$54,MATCH($D411,'製品一覧'!$A$5:$A$54,0)),""))</f>
        <v/>
      </c>
    </row>
    <row r="412" spans="1:22">
      <c r="A412" s="11"/>
      <c r="B412" s="15"/>
      <c r="C412" s="12"/>
      <c r="D412" s="11"/>
      <c r="E412" s="16">
        <f>IF($D412="","",IFERROR(INDEX('製品一覧'!$B$5:$B$54,MATCH($D412,'製品一覧'!$A$5:$A$54,0)),"型番が未登録"))</f>
        <v/>
      </c>
      <c r="F412" s="11"/>
      <c r="G412" s="12"/>
      <c r="H412" s="12"/>
      <c r="I412" s="19"/>
      <c r="J412" s="18">
        <f>IF($F412="","",IFERROR(IF(INDEX('製品登録台帳'!$E$5:$E$1004,MATCH($F412,'製品登録台帳'!$D$5:$D$1004,0))=0,"台帳になし",INDEX('製品登録台帳'!$E$5:$E$1004,MATCH($F412,'製品登録台帳'!$D$5:$D$1004,0))),"台帳になし"))</f>
        <v/>
      </c>
      <c r="K412" s="15"/>
      <c r="L412" s="18">
        <f>IF(AND(ISNUMBER($U412),ISNUMBER($V412),$V412&gt;0),IF(DAY($U412)&gt;DAY(DATE(YEAR($U412),MONTH($U412)+$V412+1,0)),DATE(YEAR($U412),MONTH($U412)+$V412+1,0),DATE(YEAR($U412),MONTH($U412)+$V412,DAY($U412))-1),"")</f>
        <v/>
      </c>
      <c r="M412" s="6">
        <f>IF($A412&amp;$D412&amp;$F412="","",IF($L412="","確認が必要",IF(ISNUMBER($B412),IF($B412&lt;=$L412,"期間内の目安","期限切れの目安"),"受付日を入力")))</f>
        <v/>
      </c>
      <c r="N412" s="12"/>
      <c r="O412" s="19"/>
      <c r="P412" s="12"/>
      <c r="Q412" s="15"/>
      <c r="R412" s="15"/>
      <c r="S412" s="17">
        <f>IF(OR(NOT(ISNUMBER($B412)),$C412="完了"),"",TODAY()-$B412)</f>
        <v/>
      </c>
      <c r="T412" s="12"/>
      <c r="U412" s="18">
        <f>IF(ISNUMBER($K412),$K412,IF(ISNUMBER($J412),$J412,""))</f>
        <v/>
      </c>
      <c r="V412" s="17">
        <f>IF($D412="","",IFERROR(INDEX('製品一覧'!$C$5:$C$54,MATCH($D412,'製品一覧'!$A$5:$A$54,0)),""))</f>
        <v/>
      </c>
    </row>
    <row r="413" spans="1:22">
      <c r="A413" s="11"/>
      <c r="B413" s="15"/>
      <c r="C413" s="12"/>
      <c r="D413" s="11"/>
      <c r="E413" s="16">
        <f>IF($D413="","",IFERROR(INDEX('製品一覧'!$B$5:$B$54,MATCH($D413,'製品一覧'!$A$5:$A$54,0)),"型番が未登録"))</f>
        <v/>
      </c>
      <c r="F413" s="11"/>
      <c r="G413" s="12"/>
      <c r="H413" s="12"/>
      <c r="I413" s="19"/>
      <c r="J413" s="18">
        <f>IF($F413="","",IFERROR(IF(INDEX('製品登録台帳'!$E$5:$E$1004,MATCH($F413,'製品登録台帳'!$D$5:$D$1004,0))=0,"台帳になし",INDEX('製品登録台帳'!$E$5:$E$1004,MATCH($F413,'製品登録台帳'!$D$5:$D$1004,0))),"台帳になし"))</f>
        <v/>
      </c>
      <c r="K413" s="15"/>
      <c r="L413" s="18">
        <f>IF(AND(ISNUMBER($U413),ISNUMBER($V413),$V413&gt;0),IF(DAY($U413)&gt;DAY(DATE(YEAR($U413),MONTH($U413)+$V413+1,0)),DATE(YEAR($U413),MONTH($U413)+$V413+1,0),DATE(YEAR($U413),MONTH($U413)+$V413,DAY($U413))-1),"")</f>
        <v/>
      </c>
      <c r="M413" s="6">
        <f>IF($A413&amp;$D413&amp;$F413="","",IF($L413="","確認が必要",IF(ISNUMBER($B413),IF($B413&lt;=$L413,"期間内の目安","期限切れの目安"),"受付日を入力")))</f>
        <v/>
      </c>
      <c r="N413" s="12"/>
      <c r="O413" s="19"/>
      <c r="P413" s="12"/>
      <c r="Q413" s="15"/>
      <c r="R413" s="15"/>
      <c r="S413" s="17">
        <f>IF(OR(NOT(ISNUMBER($B413)),$C413="完了"),"",TODAY()-$B413)</f>
        <v/>
      </c>
      <c r="T413" s="12"/>
      <c r="U413" s="18">
        <f>IF(ISNUMBER($K413),$K413,IF(ISNUMBER($J413),$J413,""))</f>
        <v/>
      </c>
      <c r="V413" s="17">
        <f>IF($D413="","",IFERROR(INDEX('製品一覧'!$C$5:$C$54,MATCH($D413,'製品一覧'!$A$5:$A$54,0)),""))</f>
        <v/>
      </c>
    </row>
    <row r="414" spans="1:22">
      <c r="A414" s="11"/>
      <c r="B414" s="15"/>
      <c r="C414" s="12"/>
      <c r="D414" s="11"/>
      <c r="E414" s="16">
        <f>IF($D414="","",IFERROR(INDEX('製品一覧'!$B$5:$B$54,MATCH($D414,'製品一覧'!$A$5:$A$54,0)),"型番が未登録"))</f>
        <v/>
      </c>
      <c r="F414" s="11"/>
      <c r="G414" s="12"/>
      <c r="H414" s="12"/>
      <c r="I414" s="19"/>
      <c r="J414" s="18">
        <f>IF($F414="","",IFERROR(IF(INDEX('製品登録台帳'!$E$5:$E$1004,MATCH($F414,'製品登録台帳'!$D$5:$D$1004,0))=0,"台帳になし",INDEX('製品登録台帳'!$E$5:$E$1004,MATCH($F414,'製品登録台帳'!$D$5:$D$1004,0))),"台帳になし"))</f>
        <v/>
      </c>
      <c r="K414" s="15"/>
      <c r="L414" s="18">
        <f>IF(AND(ISNUMBER($U414),ISNUMBER($V414),$V414&gt;0),IF(DAY($U414)&gt;DAY(DATE(YEAR($U414),MONTH($U414)+$V414+1,0)),DATE(YEAR($U414),MONTH($U414)+$V414+1,0),DATE(YEAR($U414),MONTH($U414)+$V414,DAY($U414))-1),"")</f>
        <v/>
      </c>
      <c r="M414" s="6">
        <f>IF($A414&amp;$D414&amp;$F414="","",IF($L414="","確認が必要",IF(ISNUMBER($B414),IF($B414&lt;=$L414,"期間内の目安","期限切れの目安"),"受付日を入力")))</f>
        <v/>
      </c>
      <c r="N414" s="12"/>
      <c r="O414" s="19"/>
      <c r="P414" s="12"/>
      <c r="Q414" s="15"/>
      <c r="R414" s="15"/>
      <c r="S414" s="17">
        <f>IF(OR(NOT(ISNUMBER($B414)),$C414="完了"),"",TODAY()-$B414)</f>
        <v/>
      </c>
      <c r="T414" s="12"/>
      <c r="U414" s="18">
        <f>IF(ISNUMBER($K414),$K414,IF(ISNUMBER($J414),$J414,""))</f>
        <v/>
      </c>
      <c r="V414" s="17">
        <f>IF($D414="","",IFERROR(INDEX('製品一覧'!$C$5:$C$54,MATCH($D414,'製品一覧'!$A$5:$A$54,0)),""))</f>
        <v/>
      </c>
    </row>
    <row r="415" spans="1:22">
      <c r="A415" s="11"/>
      <c r="B415" s="15"/>
      <c r="C415" s="12"/>
      <c r="D415" s="11"/>
      <c r="E415" s="16">
        <f>IF($D415="","",IFERROR(INDEX('製品一覧'!$B$5:$B$54,MATCH($D415,'製品一覧'!$A$5:$A$54,0)),"型番が未登録"))</f>
        <v/>
      </c>
      <c r="F415" s="11"/>
      <c r="G415" s="12"/>
      <c r="H415" s="12"/>
      <c r="I415" s="19"/>
      <c r="J415" s="18">
        <f>IF($F415="","",IFERROR(IF(INDEX('製品登録台帳'!$E$5:$E$1004,MATCH($F415,'製品登録台帳'!$D$5:$D$1004,0))=0,"台帳になし",INDEX('製品登録台帳'!$E$5:$E$1004,MATCH($F415,'製品登録台帳'!$D$5:$D$1004,0))),"台帳になし"))</f>
        <v/>
      </c>
      <c r="K415" s="15"/>
      <c r="L415" s="18">
        <f>IF(AND(ISNUMBER($U415),ISNUMBER($V415),$V415&gt;0),IF(DAY($U415)&gt;DAY(DATE(YEAR($U415),MONTH($U415)+$V415+1,0)),DATE(YEAR($U415),MONTH($U415)+$V415+1,0),DATE(YEAR($U415),MONTH($U415)+$V415,DAY($U415))-1),"")</f>
        <v/>
      </c>
      <c r="M415" s="6">
        <f>IF($A415&amp;$D415&amp;$F415="","",IF($L415="","確認が必要",IF(ISNUMBER($B415),IF($B415&lt;=$L415,"期間内の目安","期限切れの目安"),"受付日を入力")))</f>
        <v/>
      </c>
      <c r="N415" s="12"/>
      <c r="O415" s="19"/>
      <c r="P415" s="12"/>
      <c r="Q415" s="15"/>
      <c r="R415" s="15"/>
      <c r="S415" s="17">
        <f>IF(OR(NOT(ISNUMBER($B415)),$C415="完了"),"",TODAY()-$B415)</f>
        <v/>
      </c>
      <c r="T415" s="12"/>
      <c r="U415" s="18">
        <f>IF(ISNUMBER($K415),$K415,IF(ISNUMBER($J415),$J415,""))</f>
        <v/>
      </c>
      <c r="V415" s="17">
        <f>IF($D415="","",IFERROR(INDEX('製品一覧'!$C$5:$C$54,MATCH($D415,'製品一覧'!$A$5:$A$54,0)),""))</f>
        <v/>
      </c>
    </row>
    <row r="416" spans="1:22">
      <c r="A416" s="11"/>
      <c r="B416" s="15"/>
      <c r="C416" s="12"/>
      <c r="D416" s="11"/>
      <c r="E416" s="16">
        <f>IF($D416="","",IFERROR(INDEX('製品一覧'!$B$5:$B$54,MATCH($D416,'製品一覧'!$A$5:$A$54,0)),"型番が未登録"))</f>
        <v/>
      </c>
      <c r="F416" s="11"/>
      <c r="G416" s="12"/>
      <c r="H416" s="12"/>
      <c r="I416" s="19"/>
      <c r="J416" s="18">
        <f>IF($F416="","",IFERROR(IF(INDEX('製品登録台帳'!$E$5:$E$1004,MATCH($F416,'製品登録台帳'!$D$5:$D$1004,0))=0,"台帳になし",INDEX('製品登録台帳'!$E$5:$E$1004,MATCH($F416,'製品登録台帳'!$D$5:$D$1004,0))),"台帳になし"))</f>
        <v/>
      </c>
      <c r="K416" s="15"/>
      <c r="L416" s="18">
        <f>IF(AND(ISNUMBER($U416),ISNUMBER($V416),$V416&gt;0),IF(DAY($U416)&gt;DAY(DATE(YEAR($U416),MONTH($U416)+$V416+1,0)),DATE(YEAR($U416),MONTH($U416)+$V416+1,0),DATE(YEAR($U416),MONTH($U416)+$V416,DAY($U416))-1),"")</f>
        <v/>
      </c>
      <c r="M416" s="6">
        <f>IF($A416&amp;$D416&amp;$F416="","",IF($L416="","確認が必要",IF(ISNUMBER($B416),IF($B416&lt;=$L416,"期間内の目安","期限切れの目安"),"受付日を入力")))</f>
        <v/>
      </c>
      <c r="N416" s="12"/>
      <c r="O416" s="19"/>
      <c r="P416" s="12"/>
      <c r="Q416" s="15"/>
      <c r="R416" s="15"/>
      <c r="S416" s="17">
        <f>IF(OR(NOT(ISNUMBER($B416)),$C416="完了"),"",TODAY()-$B416)</f>
        <v/>
      </c>
      <c r="T416" s="12"/>
      <c r="U416" s="18">
        <f>IF(ISNUMBER($K416),$K416,IF(ISNUMBER($J416),$J416,""))</f>
        <v/>
      </c>
      <c r="V416" s="17">
        <f>IF($D416="","",IFERROR(INDEX('製品一覧'!$C$5:$C$54,MATCH($D416,'製品一覧'!$A$5:$A$54,0)),""))</f>
        <v/>
      </c>
    </row>
    <row r="417" spans="1:22">
      <c r="A417" s="11"/>
      <c r="B417" s="15"/>
      <c r="C417" s="12"/>
      <c r="D417" s="11"/>
      <c r="E417" s="16">
        <f>IF($D417="","",IFERROR(INDEX('製品一覧'!$B$5:$B$54,MATCH($D417,'製品一覧'!$A$5:$A$54,0)),"型番が未登録"))</f>
        <v/>
      </c>
      <c r="F417" s="11"/>
      <c r="G417" s="12"/>
      <c r="H417" s="12"/>
      <c r="I417" s="19"/>
      <c r="J417" s="18">
        <f>IF($F417="","",IFERROR(IF(INDEX('製品登録台帳'!$E$5:$E$1004,MATCH($F417,'製品登録台帳'!$D$5:$D$1004,0))=0,"台帳になし",INDEX('製品登録台帳'!$E$5:$E$1004,MATCH($F417,'製品登録台帳'!$D$5:$D$1004,0))),"台帳になし"))</f>
        <v/>
      </c>
      <c r="K417" s="15"/>
      <c r="L417" s="18">
        <f>IF(AND(ISNUMBER($U417),ISNUMBER($V417),$V417&gt;0),IF(DAY($U417)&gt;DAY(DATE(YEAR($U417),MONTH($U417)+$V417+1,0)),DATE(YEAR($U417),MONTH($U417)+$V417+1,0),DATE(YEAR($U417),MONTH($U417)+$V417,DAY($U417))-1),"")</f>
        <v/>
      </c>
      <c r="M417" s="6">
        <f>IF($A417&amp;$D417&amp;$F417="","",IF($L417="","確認が必要",IF(ISNUMBER($B417),IF($B417&lt;=$L417,"期間内の目安","期限切れの目安"),"受付日を入力")))</f>
        <v/>
      </c>
      <c r="N417" s="12"/>
      <c r="O417" s="19"/>
      <c r="P417" s="12"/>
      <c r="Q417" s="15"/>
      <c r="R417" s="15"/>
      <c r="S417" s="17">
        <f>IF(OR(NOT(ISNUMBER($B417)),$C417="完了"),"",TODAY()-$B417)</f>
        <v/>
      </c>
      <c r="T417" s="12"/>
      <c r="U417" s="18">
        <f>IF(ISNUMBER($K417),$K417,IF(ISNUMBER($J417),$J417,""))</f>
        <v/>
      </c>
      <c r="V417" s="17">
        <f>IF($D417="","",IFERROR(INDEX('製品一覧'!$C$5:$C$54,MATCH($D417,'製品一覧'!$A$5:$A$54,0)),""))</f>
        <v/>
      </c>
    </row>
    <row r="418" spans="1:22">
      <c r="A418" s="11"/>
      <c r="B418" s="15"/>
      <c r="C418" s="12"/>
      <c r="D418" s="11"/>
      <c r="E418" s="16">
        <f>IF($D418="","",IFERROR(INDEX('製品一覧'!$B$5:$B$54,MATCH($D418,'製品一覧'!$A$5:$A$54,0)),"型番が未登録"))</f>
        <v/>
      </c>
      <c r="F418" s="11"/>
      <c r="G418" s="12"/>
      <c r="H418" s="12"/>
      <c r="I418" s="19"/>
      <c r="J418" s="18">
        <f>IF($F418="","",IFERROR(IF(INDEX('製品登録台帳'!$E$5:$E$1004,MATCH($F418,'製品登録台帳'!$D$5:$D$1004,0))=0,"台帳になし",INDEX('製品登録台帳'!$E$5:$E$1004,MATCH($F418,'製品登録台帳'!$D$5:$D$1004,0))),"台帳になし"))</f>
        <v/>
      </c>
      <c r="K418" s="15"/>
      <c r="L418" s="18">
        <f>IF(AND(ISNUMBER($U418),ISNUMBER($V418),$V418&gt;0),IF(DAY($U418)&gt;DAY(DATE(YEAR($U418),MONTH($U418)+$V418+1,0)),DATE(YEAR($U418),MONTH($U418)+$V418+1,0),DATE(YEAR($U418),MONTH($U418)+$V418,DAY($U418))-1),"")</f>
        <v/>
      </c>
      <c r="M418" s="6">
        <f>IF($A418&amp;$D418&amp;$F418="","",IF($L418="","確認が必要",IF(ISNUMBER($B418),IF($B418&lt;=$L418,"期間内の目安","期限切れの目安"),"受付日を入力")))</f>
        <v/>
      </c>
      <c r="N418" s="12"/>
      <c r="O418" s="19"/>
      <c r="P418" s="12"/>
      <c r="Q418" s="15"/>
      <c r="R418" s="15"/>
      <c r="S418" s="17">
        <f>IF(OR(NOT(ISNUMBER($B418)),$C418="完了"),"",TODAY()-$B418)</f>
        <v/>
      </c>
      <c r="T418" s="12"/>
      <c r="U418" s="18">
        <f>IF(ISNUMBER($K418),$K418,IF(ISNUMBER($J418),$J418,""))</f>
        <v/>
      </c>
      <c r="V418" s="17">
        <f>IF($D418="","",IFERROR(INDEX('製品一覧'!$C$5:$C$54,MATCH($D418,'製品一覧'!$A$5:$A$54,0)),""))</f>
        <v/>
      </c>
    </row>
    <row r="419" spans="1:22">
      <c r="A419" s="11"/>
      <c r="B419" s="15"/>
      <c r="C419" s="12"/>
      <c r="D419" s="11"/>
      <c r="E419" s="16">
        <f>IF($D419="","",IFERROR(INDEX('製品一覧'!$B$5:$B$54,MATCH($D419,'製品一覧'!$A$5:$A$54,0)),"型番が未登録"))</f>
        <v/>
      </c>
      <c r="F419" s="11"/>
      <c r="G419" s="12"/>
      <c r="H419" s="12"/>
      <c r="I419" s="19"/>
      <c r="J419" s="18">
        <f>IF($F419="","",IFERROR(IF(INDEX('製品登録台帳'!$E$5:$E$1004,MATCH($F419,'製品登録台帳'!$D$5:$D$1004,0))=0,"台帳になし",INDEX('製品登録台帳'!$E$5:$E$1004,MATCH($F419,'製品登録台帳'!$D$5:$D$1004,0))),"台帳になし"))</f>
        <v/>
      </c>
      <c r="K419" s="15"/>
      <c r="L419" s="18">
        <f>IF(AND(ISNUMBER($U419),ISNUMBER($V419),$V419&gt;0),IF(DAY($U419)&gt;DAY(DATE(YEAR($U419),MONTH($U419)+$V419+1,0)),DATE(YEAR($U419),MONTH($U419)+$V419+1,0),DATE(YEAR($U419),MONTH($U419)+$V419,DAY($U419))-1),"")</f>
        <v/>
      </c>
      <c r="M419" s="6">
        <f>IF($A419&amp;$D419&amp;$F419="","",IF($L419="","確認が必要",IF(ISNUMBER($B419),IF($B419&lt;=$L419,"期間内の目安","期限切れの目安"),"受付日を入力")))</f>
        <v/>
      </c>
      <c r="N419" s="12"/>
      <c r="O419" s="19"/>
      <c r="P419" s="12"/>
      <c r="Q419" s="15"/>
      <c r="R419" s="15"/>
      <c r="S419" s="17">
        <f>IF(OR(NOT(ISNUMBER($B419)),$C419="完了"),"",TODAY()-$B419)</f>
        <v/>
      </c>
      <c r="T419" s="12"/>
      <c r="U419" s="18">
        <f>IF(ISNUMBER($K419),$K419,IF(ISNUMBER($J419),$J419,""))</f>
        <v/>
      </c>
      <c r="V419" s="17">
        <f>IF($D419="","",IFERROR(INDEX('製品一覧'!$C$5:$C$54,MATCH($D419,'製品一覧'!$A$5:$A$54,0)),""))</f>
        <v/>
      </c>
    </row>
    <row r="420" spans="1:22">
      <c r="A420" s="11"/>
      <c r="B420" s="15"/>
      <c r="C420" s="12"/>
      <c r="D420" s="11"/>
      <c r="E420" s="16">
        <f>IF($D420="","",IFERROR(INDEX('製品一覧'!$B$5:$B$54,MATCH($D420,'製品一覧'!$A$5:$A$54,0)),"型番が未登録"))</f>
        <v/>
      </c>
      <c r="F420" s="11"/>
      <c r="G420" s="12"/>
      <c r="H420" s="12"/>
      <c r="I420" s="19"/>
      <c r="J420" s="18">
        <f>IF($F420="","",IFERROR(IF(INDEX('製品登録台帳'!$E$5:$E$1004,MATCH($F420,'製品登録台帳'!$D$5:$D$1004,0))=0,"台帳になし",INDEX('製品登録台帳'!$E$5:$E$1004,MATCH($F420,'製品登録台帳'!$D$5:$D$1004,0))),"台帳になし"))</f>
        <v/>
      </c>
      <c r="K420" s="15"/>
      <c r="L420" s="18">
        <f>IF(AND(ISNUMBER($U420),ISNUMBER($V420),$V420&gt;0),IF(DAY($U420)&gt;DAY(DATE(YEAR($U420),MONTH($U420)+$V420+1,0)),DATE(YEAR($U420),MONTH($U420)+$V420+1,0),DATE(YEAR($U420),MONTH($U420)+$V420,DAY($U420))-1),"")</f>
        <v/>
      </c>
      <c r="M420" s="6">
        <f>IF($A420&amp;$D420&amp;$F420="","",IF($L420="","確認が必要",IF(ISNUMBER($B420),IF($B420&lt;=$L420,"期間内の目安","期限切れの目安"),"受付日を入力")))</f>
        <v/>
      </c>
      <c r="N420" s="12"/>
      <c r="O420" s="19"/>
      <c r="P420" s="12"/>
      <c r="Q420" s="15"/>
      <c r="R420" s="15"/>
      <c r="S420" s="17">
        <f>IF(OR(NOT(ISNUMBER($B420)),$C420="完了"),"",TODAY()-$B420)</f>
        <v/>
      </c>
      <c r="T420" s="12"/>
      <c r="U420" s="18">
        <f>IF(ISNUMBER($K420),$K420,IF(ISNUMBER($J420),$J420,""))</f>
        <v/>
      </c>
      <c r="V420" s="17">
        <f>IF($D420="","",IFERROR(INDEX('製品一覧'!$C$5:$C$54,MATCH($D420,'製品一覧'!$A$5:$A$54,0)),""))</f>
        <v/>
      </c>
    </row>
    <row r="421" spans="1:22">
      <c r="A421" s="11"/>
      <c r="B421" s="15"/>
      <c r="C421" s="12"/>
      <c r="D421" s="11"/>
      <c r="E421" s="16">
        <f>IF($D421="","",IFERROR(INDEX('製品一覧'!$B$5:$B$54,MATCH($D421,'製品一覧'!$A$5:$A$54,0)),"型番が未登録"))</f>
        <v/>
      </c>
      <c r="F421" s="11"/>
      <c r="G421" s="12"/>
      <c r="H421" s="12"/>
      <c r="I421" s="19"/>
      <c r="J421" s="18">
        <f>IF($F421="","",IFERROR(IF(INDEX('製品登録台帳'!$E$5:$E$1004,MATCH($F421,'製品登録台帳'!$D$5:$D$1004,0))=0,"台帳になし",INDEX('製品登録台帳'!$E$5:$E$1004,MATCH($F421,'製品登録台帳'!$D$5:$D$1004,0))),"台帳になし"))</f>
        <v/>
      </c>
      <c r="K421" s="15"/>
      <c r="L421" s="18">
        <f>IF(AND(ISNUMBER($U421),ISNUMBER($V421),$V421&gt;0),IF(DAY($U421)&gt;DAY(DATE(YEAR($U421),MONTH($U421)+$V421+1,0)),DATE(YEAR($U421),MONTH($U421)+$V421+1,0),DATE(YEAR($U421),MONTH($U421)+$V421,DAY($U421))-1),"")</f>
        <v/>
      </c>
      <c r="M421" s="6">
        <f>IF($A421&amp;$D421&amp;$F421="","",IF($L421="","確認が必要",IF(ISNUMBER($B421),IF($B421&lt;=$L421,"期間内の目安","期限切れの目安"),"受付日を入力")))</f>
        <v/>
      </c>
      <c r="N421" s="12"/>
      <c r="O421" s="19"/>
      <c r="P421" s="12"/>
      <c r="Q421" s="15"/>
      <c r="R421" s="15"/>
      <c r="S421" s="17">
        <f>IF(OR(NOT(ISNUMBER($B421)),$C421="完了"),"",TODAY()-$B421)</f>
        <v/>
      </c>
      <c r="T421" s="12"/>
      <c r="U421" s="18">
        <f>IF(ISNUMBER($K421),$K421,IF(ISNUMBER($J421),$J421,""))</f>
        <v/>
      </c>
      <c r="V421" s="17">
        <f>IF($D421="","",IFERROR(INDEX('製品一覧'!$C$5:$C$54,MATCH($D421,'製品一覧'!$A$5:$A$54,0)),""))</f>
        <v/>
      </c>
    </row>
    <row r="422" spans="1:22">
      <c r="A422" s="11"/>
      <c r="B422" s="15"/>
      <c r="C422" s="12"/>
      <c r="D422" s="11"/>
      <c r="E422" s="16">
        <f>IF($D422="","",IFERROR(INDEX('製品一覧'!$B$5:$B$54,MATCH($D422,'製品一覧'!$A$5:$A$54,0)),"型番が未登録"))</f>
        <v/>
      </c>
      <c r="F422" s="11"/>
      <c r="G422" s="12"/>
      <c r="H422" s="12"/>
      <c r="I422" s="19"/>
      <c r="J422" s="18">
        <f>IF($F422="","",IFERROR(IF(INDEX('製品登録台帳'!$E$5:$E$1004,MATCH($F422,'製品登録台帳'!$D$5:$D$1004,0))=0,"台帳になし",INDEX('製品登録台帳'!$E$5:$E$1004,MATCH($F422,'製品登録台帳'!$D$5:$D$1004,0))),"台帳になし"))</f>
        <v/>
      </c>
      <c r="K422" s="15"/>
      <c r="L422" s="18">
        <f>IF(AND(ISNUMBER($U422),ISNUMBER($V422),$V422&gt;0),IF(DAY($U422)&gt;DAY(DATE(YEAR($U422),MONTH($U422)+$V422+1,0)),DATE(YEAR($U422),MONTH($U422)+$V422+1,0),DATE(YEAR($U422),MONTH($U422)+$V422,DAY($U422))-1),"")</f>
        <v/>
      </c>
      <c r="M422" s="6">
        <f>IF($A422&amp;$D422&amp;$F422="","",IF($L422="","確認が必要",IF(ISNUMBER($B422),IF($B422&lt;=$L422,"期間内の目安","期限切れの目安"),"受付日を入力")))</f>
        <v/>
      </c>
      <c r="N422" s="12"/>
      <c r="O422" s="19"/>
      <c r="P422" s="12"/>
      <c r="Q422" s="15"/>
      <c r="R422" s="15"/>
      <c r="S422" s="17">
        <f>IF(OR(NOT(ISNUMBER($B422)),$C422="完了"),"",TODAY()-$B422)</f>
        <v/>
      </c>
      <c r="T422" s="12"/>
      <c r="U422" s="18">
        <f>IF(ISNUMBER($K422),$K422,IF(ISNUMBER($J422),$J422,""))</f>
        <v/>
      </c>
      <c r="V422" s="17">
        <f>IF($D422="","",IFERROR(INDEX('製品一覧'!$C$5:$C$54,MATCH($D422,'製品一覧'!$A$5:$A$54,0)),""))</f>
        <v/>
      </c>
    </row>
    <row r="423" spans="1:22">
      <c r="A423" s="11"/>
      <c r="B423" s="15"/>
      <c r="C423" s="12"/>
      <c r="D423" s="11"/>
      <c r="E423" s="16">
        <f>IF($D423="","",IFERROR(INDEX('製品一覧'!$B$5:$B$54,MATCH($D423,'製品一覧'!$A$5:$A$54,0)),"型番が未登録"))</f>
        <v/>
      </c>
      <c r="F423" s="11"/>
      <c r="G423" s="12"/>
      <c r="H423" s="12"/>
      <c r="I423" s="19"/>
      <c r="J423" s="18">
        <f>IF($F423="","",IFERROR(IF(INDEX('製品登録台帳'!$E$5:$E$1004,MATCH($F423,'製品登録台帳'!$D$5:$D$1004,0))=0,"台帳になし",INDEX('製品登録台帳'!$E$5:$E$1004,MATCH($F423,'製品登録台帳'!$D$5:$D$1004,0))),"台帳になし"))</f>
        <v/>
      </c>
      <c r="K423" s="15"/>
      <c r="L423" s="18">
        <f>IF(AND(ISNUMBER($U423),ISNUMBER($V423),$V423&gt;0),IF(DAY($U423)&gt;DAY(DATE(YEAR($U423),MONTH($U423)+$V423+1,0)),DATE(YEAR($U423),MONTH($U423)+$V423+1,0),DATE(YEAR($U423),MONTH($U423)+$V423,DAY($U423))-1),"")</f>
        <v/>
      </c>
      <c r="M423" s="6">
        <f>IF($A423&amp;$D423&amp;$F423="","",IF($L423="","確認が必要",IF(ISNUMBER($B423),IF($B423&lt;=$L423,"期間内の目安","期限切れの目安"),"受付日を入力")))</f>
        <v/>
      </c>
      <c r="N423" s="12"/>
      <c r="O423" s="19"/>
      <c r="P423" s="12"/>
      <c r="Q423" s="15"/>
      <c r="R423" s="15"/>
      <c r="S423" s="17">
        <f>IF(OR(NOT(ISNUMBER($B423)),$C423="完了"),"",TODAY()-$B423)</f>
        <v/>
      </c>
      <c r="T423" s="12"/>
      <c r="U423" s="18">
        <f>IF(ISNUMBER($K423),$K423,IF(ISNUMBER($J423),$J423,""))</f>
        <v/>
      </c>
      <c r="V423" s="17">
        <f>IF($D423="","",IFERROR(INDEX('製品一覧'!$C$5:$C$54,MATCH($D423,'製品一覧'!$A$5:$A$54,0)),""))</f>
        <v/>
      </c>
    </row>
    <row r="424" spans="1:22">
      <c r="A424" s="11"/>
      <c r="B424" s="15"/>
      <c r="C424" s="12"/>
      <c r="D424" s="11"/>
      <c r="E424" s="16">
        <f>IF($D424="","",IFERROR(INDEX('製品一覧'!$B$5:$B$54,MATCH($D424,'製品一覧'!$A$5:$A$54,0)),"型番が未登録"))</f>
        <v/>
      </c>
      <c r="F424" s="11"/>
      <c r="G424" s="12"/>
      <c r="H424" s="12"/>
      <c r="I424" s="19"/>
      <c r="J424" s="18">
        <f>IF($F424="","",IFERROR(IF(INDEX('製品登録台帳'!$E$5:$E$1004,MATCH($F424,'製品登録台帳'!$D$5:$D$1004,0))=0,"台帳になし",INDEX('製品登録台帳'!$E$5:$E$1004,MATCH($F424,'製品登録台帳'!$D$5:$D$1004,0))),"台帳になし"))</f>
        <v/>
      </c>
      <c r="K424" s="15"/>
      <c r="L424" s="18">
        <f>IF(AND(ISNUMBER($U424),ISNUMBER($V424),$V424&gt;0),IF(DAY($U424)&gt;DAY(DATE(YEAR($U424),MONTH($U424)+$V424+1,0)),DATE(YEAR($U424),MONTH($U424)+$V424+1,0),DATE(YEAR($U424),MONTH($U424)+$V424,DAY($U424))-1),"")</f>
        <v/>
      </c>
      <c r="M424" s="6">
        <f>IF($A424&amp;$D424&amp;$F424="","",IF($L424="","確認が必要",IF(ISNUMBER($B424),IF($B424&lt;=$L424,"期間内の目安","期限切れの目安"),"受付日を入力")))</f>
        <v/>
      </c>
      <c r="N424" s="12"/>
      <c r="O424" s="19"/>
      <c r="P424" s="12"/>
      <c r="Q424" s="15"/>
      <c r="R424" s="15"/>
      <c r="S424" s="17">
        <f>IF(OR(NOT(ISNUMBER($B424)),$C424="完了"),"",TODAY()-$B424)</f>
        <v/>
      </c>
      <c r="T424" s="12"/>
      <c r="U424" s="18">
        <f>IF(ISNUMBER($K424),$K424,IF(ISNUMBER($J424),$J424,""))</f>
        <v/>
      </c>
      <c r="V424" s="17">
        <f>IF($D424="","",IFERROR(INDEX('製品一覧'!$C$5:$C$54,MATCH($D424,'製品一覧'!$A$5:$A$54,0)),""))</f>
        <v/>
      </c>
    </row>
    <row r="425" spans="1:22">
      <c r="A425" s="11"/>
      <c r="B425" s="15"/>
      <c r="C425" s="12"/>
      <c r="D425" s="11"/>
      <c r="E425" s="16">
        <f>IF($D425="","",IFERROR(INDEX('製品一覧'!$B$5:$B$54,MATCH($D425,'製品一覧'!$A$5:$A$54,0)),"型番が未登録"))</f>
        <v/>
      </c>
      <c r="F425" s="11"/>
      <c r="G425" s="12"/>
      <c r="H425" s="12"/>
      <c r="I425" s="19"/>
      <c r="J425" s="18">
        <f>IF($F425="","",IFERROR(IF(INDEX('製品登録台帳'!$E$5:$E$1004,MATCH($F425,'製品登録台帳'!$D$5:$D$1004,0))=0,"台帳になし",INDEX('製品登録台帳'!$E$5:$E$1004,MATCH($F425,'製品登録台帳'!$D$5:$D$1004,0))),"台帳になし"))</f>
        <v/>
      </c>
      <c r="K425" s="15"/>
      <c r="L425" s="18">
        <f>IF(AND(ISNUMBER($U425),ISNUMBER($V425),$V425&gt;0),IF(DAY($U425)&gt;DAY(DATE(YEAR($U425),MONTH($U425)+$V425+1,0)),DATE(YEAR($U425),MONTH($U425)+$V425+1,0),DATE(YEAR($U425),MONTH($U425)+$V425,DAY($U425))-1),"")</f>
        <v/>
      </c>
      <c r="M425" s="6">
        <f>IF($A425&amp;$D425&amp;$F425="","",IF($L425="","確認が必要",IF(ISNUMBER($B425),IF($B425&lt;=$L425,"期間内の目安","期限切れの目安"),"受付日を入力")))</f>
        <v/>
      </c>
      <c r="N425" s="12"/>
      <c r="O425" s="19"/>
      <c r="P425" s="12"/>
      <c r="Q425" s="15"/>
      <c r="R425" s="15"/>
      <c r="S425" s="17">
        <f>IF(OR(NOT(ISNUMBER($B425)),$C425="完了"),"",TODAY()-$B425)</f>
        <v/>
      </c>
      <c r="T425" s="12"/>
      <c r="U425" s="18">
        <f>IF(ISNUMBER($K425),$K425,IF(ISNUMBER($J425),$J425,""))</f>
        <v/>
      </c>
      <c r="V425" s="17">
        <f>IF($D425="","",IFERROR(INDEX('製品一覧'!$C$5:$C$54,MATCH($D425,'製品一覧'!$A$5:$A$54,0)),""))</f>
        <v/>
      </c>
    </row>
    <row r="426" spans="1:22">
      <c r="A426" s="11"/>
      <c r="B426" s="15"/>
      <c r="C426" s="12"/>
      <c r="D426" s="11"/>
      <c r="E426" s="16">
        <f>IF($D426="","",IFERROR(INDEX('製品一覧'!$B$5:$B$54,MATCH($D426,'製品一覧'!$A$5:$A$54,0)),"型番が未登録"))</f>
        <v/>
      </c>
      <c r="F426" s="11"/>
      <c r="G426" s="12"/>
      <c r="H426" s="12"/>
      <c r="I426" s="19"/>
      <c r="J426" s="18">
        <f>IF($F426="","",IFERROR(IF(INDEX('製品登録台帳'!$E$5:$E$1004,MATCH($F426,'製品登録台帳'!$D$5:$D$1004,0))=0,"台帳になし",INDEX('製品登録台帳'!$E$5:$E$1004,MATCH($F426,'製品登録台帳'!$D$5:$D$1004,0))),"台帳になし"))</f>
        <v/>
      </c>
      <c r="K426" s="15"/>
      <c r="L426" s="18">
        <f>IF(AND(ISNUMBER($U426),ISNUMBER($V426),$V426&gt;0),IF(DAY($U426)&gt;DAY(DATE(YEAR($U426),MONTH($U426)+$V426+1,0)),DATE(YEAR($U426),MONTH($U426)+$V426+1,0),DATE(YEAR($U426),MONTH($U426)+$V426,DAY($U426))-1),"")</f>
        <v/>
      </c>
      <c r="M426" s="6">
        <f>IF($A426&amp;$D426&amp;$F426="","",IF($L426="","確認が必要",IF(ISNUMBER($B426),IF($B426&lt;=$L426,"期間内の目安","期限切れの目安"),"受付日を入力")))</f>
        <v/>
      </c>
      <c r="N426" s="12"/>
      <c r="O426" s="19"/>
      <c r="P426" s="12"/>
      <c r="Q426" s="15"/>
      <c r="R426" s="15"/>
      <c r="S426" s="17">
        <f>IF(OR(NOT(ISNUMBER($B426)),$C426="完了"),"",TODAY()-$B426)</f>
        <v/>
      </c>
      <c r="T426" s="12"/>
      <c r="U426" s="18">
        <f>IF(ISNUMBER($K426),$K426,IF(ISNUMBER($J426),$J426,""))</f>
        <v/>
      </c>
      <c r="V426" s="17">
        <f>IF($D426="","",IFERROR(INDEX('製品一覧'!$C$5:$C$54,MATCH($D426,'製品一覧'!$A$5:$A$54,0)),""))</f>
        <v/>
      </c>
    </row>
    <row r="427" spans="1:22">
      <c r="A427" s="11"/>
      <c r="B427" s="15"/>
      <c r="C427" s="12"/>
      <c r="D427" s="11"/>
      <c r="E427" s="16">
        <f>IF($D427="","",IFERROR(INDEX('製品一覧'!$B$5:$B$54,MATCH($D427,'製品一覧'!$A$5:$A$54,0)),"型番が未登録"))</f>
        <v/>
      </c>
      <c r="F427" s="11"/>
      <c r="G427" s="12"/>
      <c r="H427" s="12"/>
      <c r="I427" s="19"/>
      <c r="J427" s="18">
        <f>IF($F427="","",IFERROR(IF(INDEX('製品登録台帳'!$E$5:$E$1004,MATCH($F427,'製品登録台帳'!$D$5:$D$1004,0))=0,"台帳になし",INDEX('製品登録台帳'!$E$5:$E$1004,MATCH($F427,'製品登録台帳'!$D$5:$D$1004,0))),"台帳になし"))</f>
        <v/>
      </c>
      <c r="K427" s="15"/>
      <c r="L427" s="18">
        <f>IF(AND(ISNUMBER($U427),ISNUMBER($V427),$V427&gt;0),IF(DAY($U427)&gt;DAY(DATE(YEAR($U427),MONTH($U427)+$V427+1,0)),DATE(YEAR($U427),MONTH($U427)+$V427+1,0),DATE(YEAR($U427),MONTH($U427)+$V427,DAY($U427))-1),"")</f>
        <v/>
      </c>
      <c r="M427" s="6">
        <f>IF($A427&amp;$D427&amp;$F427="","",IF($L427="","確認が必要",IF(ISNUMBER($B427),IF($B427&lt;=$L427,"期間内の目安","期限切れの目安"),"受付日を入力")))</f>
        <v/>
      </c>
      <c r="N427" s="12"/>
      <c r="O427" s="19"/>
      <c r="P427" s="12"/>
      <c r="Q427" s="15"/>
      <c r="R427" s="15"/>
      <c r="S427" s="17">
        <f>IF(OR(NOT(ISNUMBER($B427)),$C427="完了"),"",TODAY()-$B427)</f>
        <v/>
      </c>
      <c r="T427" s="12"/>
      <c r="U427" s="18">
        <f>IF(ISNUMBER($K427),$K427,IF(ISNUMBER($J427),$J427,""))</f>
        <v/>
      </c>
      <c r="V427" s="17">
        <f>IF($D427="","",IFERROR(INDEX('製品一覧'!$C$5:$C$54,MATCH($D427,'製品一覧'!$A$5:$A$54,0)),""))</f>
        <v/>
      </c>
    </row>
    <row r="428" spans="1:22">
      <c r="A428" s="11"/>
      <c r="B428" s="15"/>
      <c r="C428" s="12"/>
      <c r="D428" s="11"/>
      <c r="E428" s="16">
        <f>IF($D428="","",IFERROR(INDEX('製品一覧'!$B$5:$B$54,MATCH($D428,'製品一覧'!$A$5:$A$54,0)),"型番が未登録"))</f>
        <v/>
      </c>
      <c r="F428" s="11"/>
      <c r="G428" s="12"/>
      <c r="H428" s="12"/>
      <c r="I428" s="19"/>
      <c r="J428" s="18">
        <f>IF($F428="","",IFERROR(IF(INDEX('製品登録台帳'!$E$5:$E$1004,MATCH($F428,'製品登録台帳'!$D$5:$D$1004,0))=0,"台帳になし",INDEX('製品登録台帳'!$E$5:$E$1004,MATCH($F428,'製品登録台帳'!$D$5:$D$1004,0))),"台帳になし"))</f>
        <v/>
      </c>
      <c r="K428" s="15"/>
      <c r="L428" s="18">
        <f>IF(AND(ISNUMBER($U428),ISNUMBER($V428),$V428&gt;0),IF(DAY($U428)&gt;DAY(DATE(YEAR($U428),MONTH($U428)+$V428+1,0)),DATE(YEAR($U428),MONTH($U428)+$V428+1,0),DATE(YEAR($U428),MONTH($U428)+$V428,DAY($U428))-1),"")</f>
        <v/>
      </c>
      <c r="M428" s="6">
        <f>IF($A428&amp;$D428&amp;$F428="","",IF($L428="","確認が必要",IF(ISNUMBER($B428),IF($B428&lt;=$L428,"期間内の目安","期限切れの目安"),"受付日を入力")))</f>
        <v/>
      </c>
      <c r="N428" s="12"/>
      <c r="O428" s="19"/>
      <c r="P428" s="12"/>
      <c r="Q428" s="15"/>
      <c r="R428" s="15"/>
      <c r="S428" s="17">
        <f>IF(OR(NOT(ISNUMBER($B428)),$C428="完了"),"",TODAY()-$B428)</f>
        <v/>
      </c>
      <c r="T428" s="12"/>
      <c r="U428" s="18">
        <f>IF(ISNUMBER($K428),$K428,IF(ISNUMBER($J428),$J428,""))</f>
        <v/>
      </c>
      <c r="V428" s="17">
        <f>IF($D428="","",IFERROR(INDEX('製品一覧'!$C$5:$C$54,MATCH($D428,'製品一覧'!$A$5:$A$54,0)),""))</f>
        <v/>
      </c>
    </row>
    <row r="429" spans="1:22">
      <c r="A429" s="11"/>
      <c r="B429" s="15"/>
      <c r="C429" s="12"/>
      <c r="D429" s="11"/>
      <c r="E429" s="16">
        <f>IF($D429="","",IFERROR(INDEX('製品一覧'!$B$5:$B$54,MATCH($D429,'製品一覧'!$A$5:$A$54,0)),"型番が未登録"))</f>
        <v/>
      </c>
      <c r="F429" s="11"/>
      <c r="G429" s="12"/>
      <c r="H429" s="12"/>
      <c r="I429" s="19"/>
      <c r="J429" s="18">
        <f>IF($F429="","",IFERROR(IF(INDEX('製品登録台帳'!$E$5:$E$1004,MATCH($F429,'製品登録台帳'!$D$5:$D$1004,0))=0,"台帳になし",INDEX('製品登録台帳'!$E$5:$E$1004,MATCH($F429,'製品登録台帳'!$D$5:$D$1004,0))),"台帳になし"))</f>
        <v/>
      </c>
      <c r="K429" s="15"/>
      <c r="L429" s="18">
        <f>IF(AND(ISNUMBER($U429),ISNUMBER($V429),$V429&gt;0),IF(DAY($U429)&gt;DAY(DATE(YEAR($U429),MONTH($U429)+$V429+1,0)),DATE(YEAR($U429),MONTH($U429)+$V429+1,0),DATE(YEAR($U429),MONTH($U429)+$V429,DAY($U429))-1),"")</f>
        <v/>
      </c>
      <c r="M429" s="6">
        <f>IF($A429&amp;$D429&amp;$F429="","",IF($L429="","確認が必要",IF(ISNUMBER($B429),IF($B429&lt;=$L429,"期間内の目安","期限切れの目安"),"受付日を入力")))</f>
        <v/>
      </c>
      <c r="N429" s="12"/>
      <c r="O429" s="19"/>
      <c r="P429" s="12"/>
      <c r="Q429" s="15"/>
      <c r="R429" s="15"/>
      <c r="S429" s="17">
        <f>IF(OR(NOT(ISNUMBER($B429)),$C429="完了"),"",TODAY()-$B429)</f>
        <v/>
      </c>
      <c r="T429" s="12"/>
      <c r="U429" s="18">
        <f>IF(ISNUMBER($K429),$K429,IF(ISNUMBER($J429),$J429,""))</f>
        <v/>
      </c>
      <c r="V429" s="17">
        <f>IF($D429="","",IFERROR(INDEX('製品一覧'!$C$5:$C$54,MATCH($D429,'製品一覧'!$A$5:$A$54,0)),""))</f>
        <v/>
      </c>
    </row>
    <row r="430" spans="1:22">
      <c r="A430" s="11"/>
      <c r="B430" s="15"/>
      <c r="C430" s="12"/>
      <c r="D430" s="11"/>
      <c r="E430" s="16">
        <f>IF($D430="","",IFERROR(INDEX('製品一覧'!$B$5:$B$54,MATCH($D430,'製品一覧'!$A$5:$A$54,0)),"型番が未登録"))</f>
        <v/>
      </c>
      <c r="F430" s="11"/>
      <c r="G430" s="12"/>
      <c r="H430" s="12"/>
      <c r="I430" s="19"/>
      <c r="J430" s="18">
        <f>IF($F430="","",IFERROR(IF(INDEX('製品登録台帳'!$E$5:$E$1004,MATCH($F430,'製品登録台帳'!$D$5:$D$1004,0))=0,"台帳になし",INDEX('製品登録台帳'!$E$5:$E$1004,MATCH($F430,'製品登録台帳'!$D$5:$D$1004,0))),"台帳になし"))</f>
        <v/>
      </c>
      <c r="K430" s="15"/>
      <c r="L430" s="18">
        <f>IF(AND(ISNUMBER($U430),ISNUMBER($V430),$V430&gt;0),IF(DAY($U430)&gt;DAY(DATE(YEAR($U430),MONTH($U430)+$V430+1,0)),DATE(YEAR($U430),MONTH($U430)+$V430+1,0),DATE(YEAR($U430),MONTH($U430)+$V430,DAY($U430))-1),"")</f>
        <v/>
      </c>
      <c r="M430" s="6">
        <f>IF($A430&amp;$D430&amp;$F430="","",IF($L430="","確認が必要",IF(ISNUMBER($B430),IF($B430&lt;=$L430,"期間内の目安","期限切れの目安"),"受付日を入力")))</f>
        <v/>
      </c>
      <c r="N430" s="12"/>
      <c r="O430" s="19"/>
      <c r="P430" s="12"/>
      <c r="Q430" s="15"/>
      <c r="R430" s="15"/>
      <c r="S430" s="17">
        <f>IF(OR(NOT(ISNUMBER($B430)),$C430="完了"),"",TODAY()-$B430)</f>
        <v/>
      </c>
      <c r="T430" s="12"/>
      <c r="U430" s="18">
        <f>IF(ISNUMBER($K430),$K430,IF(ISNUMBER($J430),$J430,""))</f>
        <v/>
      </c>
      <c r="V430" s="17">
        <f>IF($D430="","",IFERROR(INDEX('製品一覧'!$C$5:$C$54,MATCH($D430,'製品一覧'!$A$5:$A$54,0)),""))</f>
        <v/>
      </c>
    </row>
    <row r="431" spans="1:22">
      <c r="A431" s="11"/>
      <c r="B431" s="15"/>
      <c r="C431" s="12"/>
      <c r="D431" s="11"/>
      <c r="E431" s="16">
        <f>IF($D431="","",IFERROR(INDEX('製品一覧'!$B$5:$B$54,MATCH($D431,'製品一覧'!$A$5:$A$54,0)),"型番が未登録"))</f>
        <v/>
      </c>
      <c r="F431" s="11"/>
      <c r="G431" s="12"/>
      <c r="H431" s="12"/>
      <c r="I431" s="19"/>
      <c r="J431" s="18">
        <f>IF($F431="","",IFERROR(IF(INDEX('製品登録台帳'!$E$5:$E$1004,MATCH($F431,'製品登録台帳'!$D$5:$D$1004,0))=0,"台帳になし",INDEX('製品登録台帳'!$E$5:$E$1004,MATCH($F431,'製品登録台帳'!$D$5:$D$1004,0))),"台帳になし"))</f>
        <v/>
      </c>
      <c r="K431" s="15"/>
      <c r="L431" s="18">
        <f>IF(AND(ISNUMBER($U431),ISNUMBER($V431),$V431&gt;0),IF(DAY($U431)&gt;DAY(DATE(YEAR($U431),MONTH($U431)+$V431+1,0)),DATE(YEAR($U431),MONTH($U431)+$V431+1,0),DATE(YEAR($U431),MONTH($U431)+$V431,DAY($U431))-1),"")</f>
        <v/>
      </c>
      <c r="M431" s="6">
        <f>IF($A431&amp;$D431&amp;$F431="","",IF($L431="","確認が必要",IF(ISNUMBER($B431),IF($B431&lt;=$L431,"期間内の目安","期限切れの目安"),"受付日を入力")))</f>
        <v/>
      </c>
      <c r="N431" s="12"/>
      <c r="O431" s="19"/>
      <c r="P431" s="12"/>
      <c r="Q431" s="15"/>
      <c r="R431" s="15"/>
      <c r="S431" s="17">
        <f>IF(OR(NOT(ISNUMBER($B431)),$C431="完了"),"",TODAY()-$B431)</f>
        <v/>
      </c>
      <c r="T431" s="12"/>
      <c r="U431" s="18">
        <f>IF(ISNUMBER($K431),$K431,IF(ISNUMBER($J431),$J431,""))</f>
        <v/>
      </c>
      <c r="V431" s="17">
        <f>IF($D431="","",IFERROR(INDEX('製品一覧'!$C$5:$C$54,MATCH($D431,'製品一覧'!$A$5:$A$54,0)),""))</f>
        <v/>
      </c>
    </row>
    <row r="432" spans="1:22">
      <c r="A432" s="11"/>
      <c r="B432" s="15"/>
      <c r="C432" s="12"/>
      <c r="D432" s="11"/>
      <c r="E432" s="16">
        <f>IF($D432="","",IFERROR(INDEX('製品一覧'!$B$5:$B$54,MATCH($D432,'製品一覧'!$A$5:$A$54,0)),"型番が未登録"))</f>
        <v/>
      </c>
      <c r="F432" s="11"/>
      <c r="G432" s="12"/>
      <c r="H432" s="12"/>
      <c r="I432" s="19"/>
      <c r="J432" s="18">
        <f>IF($F432="","",IFERROR(IF(INDEX('製品登録台帳'!$E$5:$E$1004,MATCH($F432,'製品登録台帳'!$D$5:$D$1004,0))=0,"台帳になし",INDEX('製品登録台帳'!$E$5:$E$1004,MATCH($F432,'製品登録台帳'!$D$5:$D$1004,0))),"台帳になし"))</f>
        <v/>
      </c>
      <c r="K432" s="15"/>
      <c r="L432" s="18">
        <f>IF(AND(ISNUMBER($U432),ISNUMBER($V432),$V432&gt;0),IF(DAY($U432)&gt;DAY(DATE(YEAR($U432),MONTH($U432)+$V432+1,0)),DATE(YEAR($U432),MONTH($U432)+$V432+1,0),DATE(YEAR($U432),MONTH($U432)+$V432,DAY($U432))-1),"")</f>
        <v/>
      </c>
      <c r="M432" s="6">
        <f>IF($A432&amp;$D432&amp;$F432="","",IF($L432="","確認が必要",IF(ISNUMBER($B432),IF($B432&lt;=$L432,"期間内の目安","期限切れの目安"),"受付日を入力")))</f>
        <v/>
      </c>
      <c r="N432" s="12"/>
      <c r="O432" s="19"/>
      <c r="P432" s="12"/>
      <c r="Q432" s="15"/>
      <c r="R432" s="15"/>
      <c r="S432" s="17">
        <f>IF(OR(NOT(ISNUMBER($B432)),$C432="完了"),"",TODAY()-$B432)</f>
        <v/>
      </c>
      <c r="T432" s="12"/>
      <c r="U432" s="18">
        <f>IF(ISNUMBER($K432),$K432,IF(ISNUMBER($J432),$J432,""))</f>
        <v/>
      </c>
      <c r="V432" s="17">
        <f>IF($D432="","",IFERROR(INDEX('製品一覧'!$C$5:$C$54,MATCH($D432,'製品一覧'!$A$5:$A$54,0)),""))</f>
        <v/>
      </c>
    </row>
    <row r="433" spans="1:22">
      <c r="A433" s="11"/>
      <c r="B433" s="15"/>
      <c r="C433" s="12"/>
      <c r="D433" s="11"/>
      <c r="E433" s="16">
        <f>IF($D433="","",IFERROR(INDEX('製品一覧'!$B$5:$B$54,MATCH($D433,'製品一覧'!$A$5:$A$54,0)),"型番が未登録"))</f>
        <v/>
      </c>
      <c r="F433" s="11"/>
      <c r="G433" s="12"/>
      <c r="H433" s="12"/>
      <c r="I433" s="19"/>
      <c r="J433" s="18">
        <f>IF($F433="","",IFERROR(IF(INDEX('製品登録台帳'!$E$5:$E$1004,MATCH($F433,'製品登録台帳'!$D$5:$D$1004,0))=0,"台帳になし",INDEX('製品登録台帳'!$E$5:$E$1004,MATCH($F433,'製品登録台帳'!$D$5:$D$1004,0))),"台帳になし"))</f>
        <v/>
      </c>
      <c r="K433" s="15"/>
      <c r="L433" s="18">
        <f>IF(AND(ISNUMBER($U433),ISNUMBER($V433),$V433&gt;0),IF(DAY($U433)&gt;DAY(DATE(YEAR($U433),MONTH($U433)+$V433+1,0)),DATE(YEAR($U433),MONTH($U433)+$V433+1,0),DATE(YEAR($U433),MONTH($U433)+$V433,DAY($U433))-1),"")</f>
        <v/>
      </c>
      <c r="M433" s="6">
        <f>IF($A433&amp;$D433&amp;$F433="","",IF($L433="","確認が必要",IF(ISNUMBER($B433),IF($B433&lt;=$L433,"期間内の目安","期限切れの目安"),"受付日を入力")))</f>
        <v/>
      </c>
      <c r="N433" s="12"/>
      <c r="O433" s="19"/>
      <c r="P433" s="12"/>
      <c r="Q433" s="15"/>
      <c r="R433" s="15"/>
      <c r="S433" s="17">
        <f>IF(OR(NOT(ISNUMBER($B433)),$C433="完了"),"",TODAY()-$B433)</f>
        <v/>
      </c>
      <c r="T433" s="12"/>
      <c r="U433" s="18">
        <f>IF(ISNUMBER($K433),$K433,IF(ISNUMBER($J433),$J433,""))</f>
        <v/>
      </c>
      <c r="V433" s="17">
        <f>IF($D433="","",IFERROR(INDEX('製品一覧'!$C$5:$C$54,MATCH($D433,'製品一覧'!$A$5:$A$54,0)),""))</f>
        <v/>
      </c>
    </row>
    <row r="434" spans="1:22">
      <c r="A434" s="11"/>
      <c r="B434" s="15"/>
      <c r="C434" s="12"/>
      <c r="D434" s="11"/>
      <c r="E434" s="16">
        <f>IF($D434="","",IFERROR(INDEX('製品一覧'!$B$5:$B$54,MATCH($D434,'製品一覧'!$A$5:$A$54,0)),"型番が未登録"))</f>
        <v/>
      </c>
      <c r="F434" s="11"/>
      <c r="G434" s="12"/>
      <c r="H434" s="12"/>
      <c r="I434" s="19"/>
      <c r="J434" s="18">
        <f>IF($F434="","",IFERROR(IF(INDEX('製品登録台帳'!$E$5:$E$1004,MATCH($F434,'製品登録台帳'!$D$5:$D$1004,0))=0,"台帳になし",INDEX('製品登録台帳'!$E$5:$E$1004,MATCH($F434,'製品登録台帳'!$D$5:$D$1004,0))),"台帳になし"))</f>
        <v/>
      </c>
      <c r="K434" s="15"/>
      <c r="L434" s="18">
        <f>IF(AND(ISNUMBER($U434),ISNUMBER($V434),$V434&gt;0),IF(DAY($U434)&gt;DAY(DATE(YEAR($U434),MONTH($U434)+$V434+1,0)),DATE(YEAR($U434),MONTH($U434)+$V434+1,0),DATE(YEAR($U434),MONTH($U434)+$V434,DAY($U434))-1),"")</f>
        <v/>
      </c>
      <c r="M434" s="6">
        <f>IF($A434&amp;$D434&amp;$F434="","",IF($L434="","確認が必要",IF(ISNUMBER($B434),IF($B434&lt;=$L434,"期間内の目安","期限切れの目安"),"受付日を入力")))</f>
        <v/>
      </c>
      <c r="N434" s="12"/>
      <c r="O434" s="19"/>
      <c r="P434" s="12"/>
      <c r="Q434" s="15"/>
      <c r="R434" s="15"/>
      <c r="S434" s="17">
        <f>IF(OR(NOT(ISNUMBER($B434)),$C434="完了"),"",TODAY()-$B434)</f>
        <v/>
      </c>
      <c r="T434" s="12"/>
      <c r="U434" s="18">
        <f>IF(ISNUMBER($K434),$K434,IF(ISNUMBER($J434),$J434,""))</f>
        <v/>
      </c>
      <c r="V434" s="17">
        <f>IF($D434="","",IFERROR(INDEX('製品一覧'!$C$5:$C$54,MATCH($D434,'製品一覧'!$A$5:$A$54,0)),""))</f>
        <v/>
      </c>
    </row>
    <row r="435" spans="1:22">
      <c r="A435" s="11"/>
      <c r="B435" s="15"/>
      <c r="C435" s="12"/>
      <c r="D435" s="11"/>
      <c r="E435" s="16">
        <f>IF($D435="","",IFERROR(INDEX('製品一覧'!$B$5:$B$54,MATCH($D435,'製品一覧'!$A$5:$A$54,0)),"型番が未登録"))</f>
        <v/>
      </c>
      <c r="F435" s="11"/>
      <c r="G435" s="12"/>
      <c r="H435" s="12"/>
      <c r="I435" s="19"/>
      <c r="J435" s="18">
        <f>IF($F435="","",IFERROR(IF(INDEX('製品登録台帳'!$E$5:$E$1004,MATCH($F435,'製品登録台帳'!$D$5:$D$1004,0))=0,"台帳になし",INDEX('製品登録台帳'!$E$5:$E$1004,MATCH($F435,'製品登録台帳'!$D$5:$D$1004,0))),"台帳になし"))</f>
        <v/>
      </c>
      <c r="K435" s="15"/>
      <c r="L435" s="18">
        <f>IF(AND(ISNUMBER($U435),ISNUMBER($V435),$V435&gt;0),IF(DAY($U435)&gt;DAY(DATE(YEAR($U435),MONTH($U435)+$V435+1,0)),DATE(YEAR($U435),MONTH($U435)+$V435+1,0),DATE(YEAR($U435),MONTH($U435)+$V435,DAY($U435))-1),"")</f>
        <v/>
      </c>
      <c r="M435" s="6">
        <f>IF($A435&amp;$D435&amp;$F435="","",IF($L435="","確認が必要",IF(ISNUMBER($B435),IF($B435&lt;=$L435,"期間内の目安","期限切れの目安"),"受付日を入力")))</f>
        <v/>
      </c>
      <c r="N435" s="12"/>
      <c r="O435" s="19"/>
      <c r="P435" s="12"/>
      <c r="Q435" s="15"/>
      <c r="R435" s="15"/>
      <c r="S435" s="17">
        <f>IF(OR(NOT(ISNUMBER($B435)),$C435="完了"),"",TODAY()-$B435)</f>
        <v/>
      </c>
      <c r="T435" s="12"/>
      <c r="U435" s="18">
        <f>IF(ISNUMBER($K435),$K435,IF(ISNUMBER($J435),$J435,""))</f>
        <v/>
      </c>
      <c r="V435" s="17">
        <f>IF($D435="","",IFERROR(INDEX('製品一覧'!$C$5:$C$54,MATCH($D435,'製品一覧'!$A$5:$A$54,0)),""))</f>
        <v/>
      </c>
    </row>
    <row r="436" spans="1:22">
      <c r="A436" s="11"/>
      <c r="B436" s="15"/>
      <c r="C436" s="12"/>
      <c r="D436" s="11"/>
      <c r="E436" s="16">
        <f>IF($D436="","",IFERROR(INDEX('製品一覧'!$B$5:$B$54,MATCH($D436,'製品一覧'!$A$5:$A$54,0)),"型番が未登録"))</f>
        <v/>
      </c>
      <c r="F436" s="11"/>
      <c r="G436" s="12"/>
      <c r="H436" s="12"/>
      <c r="I436" s="19"/>
      <c r="J436" s="18">
        <f>IF($F436="","",IFERROR(IF(INDEX('製品登録台帳'!$E$5:$E$1004,MATCH($F436,'製品登録台帳'!$D$5:$D$1004,0))=0,"台帳になし",INDEX('製品登録台帳'!$E$5:$E$1004,MATCH($F436,'製品登録台帳'!$D$5:$D$1004,0))),"台帳になし"))</f>
        <v/>
      </c>
      <c r="K436" s="15"/>
      <c r="L436" s="18">
        <f>IF(AND(ISNUMBER($U436),ISNUMBER($V436),$V436&gt;0),IF(DAY($U436)&gt;DAY(DATE(YEAR($U436),MONTH($U436)+$V436+1,0)),DATE(YEAR($U436),MONTH($U436)+$V436+1,0),DATE(YEAR($U436),MONTH($U436)+$V436,DAY($U436))-1),"")</f>
        <v/>
      </c>
      <c r="M436" s="6">
        <f>IF($A436&amp;$D436&amp;$F436="","",IF($L436="","確認が必要",IF(ISNUMBER($B436),IF($B436&lt;=$L436,"期間内の目安","期限切れの目安"),"受付日を入力")))</f>
        <v/>
      </c>
      <c r="N436" s="12"/>
      <c r="O436" s="19"/>
      <c r="P436" s="12"/>
      <c r="Q436" s="15"/>
      <c r="R436" s="15"/>
      <c r="S436" s="17">
        <f>IF(OR(NOT(ISNUMBER($B436)),$C436="完了"),"",TODAY()-$B436)</f>
        <v/>
      </c>
      <c r="T436" s="12"/>
      <c r="U436" s="18">
        <f>IF(ISNUMBER($K436),$K436,IF(ISNUMBER($J436),$J436,""))</f>
        <v/>
      </c>
      <c r="V436" s="17">
        <f>IF($D436="","",IFERROR(INDEX('製品一覧'!$C$5:$C$54,MATCH($D436,'製品一覧'!$A$5:$A$54,0)),""))</f>
        <v/>
      </c>
    </row>
    <row r="437" spans="1:22">
      <c r="A437" s="11"/>
      <c r="B437" s="15"/>
      <c r="C437" s="12"/>
      <c r="D437" s="11"/>
      <c r="E437" s="16">
        <f>IF($D437="","",IFERROR(INDEX('製品一覧'!$B$5:$B$54,MATCH($D437,'製品一覧'!$A$5:$A$54,0)),"型番が未登録"))</f>
        <v/>
      </c>
      <c r="F437" s="11"/>
      <c r="G437" s="12"/>
      <c r="H437" s="12"/>
      <c r="I437" s="19"/>
      <c r="J437" s="18">
        <f>IF($F437="","",IFERROR(IF(INDEX('製品登録台帳'!$E$5:$E$1004,MATCH($F437,'製品登録台帳'!$D$5:$D$1004,0))=0,"台帳になし",INDEX('製品登録台帳'!$E$5:$E$1004,MATCH($F437,'製品登録台帳'!$D$5:$D$1004,0))),"台帳になし"))</f>
        <v/>
      </c>
      <c r="K437" s="15"/>
      <c r="L437" s="18">
        <f>IF(AND(ISNUMBER($U437),ISNUMBER($V437),$V437&gt;0),IF(DAY($U437)&gt;DAY(DATE(YEAR($U437),MONTH($U437)+$V437+1,0)),DATE(YEAR($U437),MONTH($U437)+$V437+1,0),DATE(YEAR($U437),MONTH($U437)+$V437,DAY($U437))-1),"")</f>
        <v/>
      </c>
      <c r="M437" s="6">
        <f>IF($A437&amp;$D437&amp;$F437="","",IF($L437="","確認が必要",IF(ISNUMBER($B437),IF($B437&lt;=$L437,"期間内の目安","期限切れの目安"),"受付日を入力")))</f>
        <v/>
      </c>
      <c r="N437" s="12"/>
      <c r="O437" s="19"/>
      <c r="P437" s="12"/>
      <c r="Q437" s="15"/>
      <c r="R437" s="15"/>
      <c r="S437" s="17">
        <f>IF(OR(NOT(ISNUMBER($B437)),$C437="完了"),"",TODAY()-$B437)</f>
        <v/>
      </c>
      <c r="T437" s="12"/>
      <c r="U437" s="18">
        <f>IF(ISNUMBER($K437),$K437,IF(ISNUMBER($J437),$J437,""))</f>
        <v/>
      </c>
      <c r="V437" s="17">
        <f>IF($D437="","",IFERROR(INDEX('製品一覧'!$C$5:$C$54,MATCH($D437,'製品一覧'!$A$5:$A$54,0)),""))</f>
        <v/>
      </c>
    </row>
    <row r="438" spans="1:22">
      <c r="A438" s="11"/>
      <c r="B438" s="15"/>
      <c r="C438" s="12"/>
      <c r="D438" s="11"/>
      <c r="E438" s="16">
        <f>IF($D438="","",IFERROR(INDEX('製品一覧'!$B$5:$B$54,MATCH($D438,'製品一覧'!$A$5:$A$54,0)),"型番が未登録"))</f>
        <v/>
      </c>
      <c r="F438" s="11"/>
      <c r="G438" s="12"/>
      <c r="H438" s="12"/>
      <c r="I438" s="19"/>
      <c r="J438" s="18">
        <f>IF($F438="","",IFERROR(IF(INDEX('製品登録台帳'!$E$5:$E$1004,MATCH($F438,'製品登録台帳'!$D$5:$D$1004,0))=0,"台帳になし",INDEX('製品登録台帳'!$E$5:$E$1004,MATCH($F438,'製品登録台帳'!$D$5:$D$1004,0))),"台帳になし"))</f>
        <v/>
      </c>
      <c r="K438" s="15"/>
      <c r="L438" s="18">
        <f>IF(AND(ISNUMBER($U438),ISNUMBER($V438),$V438&gt;0),IF(DAY($U438)&gt;DAY(DATE(YEAR($U438),MONTH($U438)+$V438+1,0)),DATE(YEAR($U438),MONTH($U438)+$V438+1,0),DATE(YEAR($U438),MONTH($U438)+$V438,DAY($U438))-1),"")</f>
        <v/>
      </c>
      <c r="M438" s="6">
        <f>IF($A438&amp;$D438&amp;$F438="","",IF($L438="","確認が必要",IF(ISNUMBER($B438),IF($B438&lt;=$L438,"期間内の目安","期限切れの目安"),"受付日を入力")))</f>
        <v/>
      </c>
      <c r="N438" s="12"/>
      <c r="O438" s="19"/>
      <c r="P438" s="12"/>
      <c r="Q438" s="15"/>
      <c r="R438" s="15"/>
      <c r="S438" s="17">
        <f>IF(OR(NOT(ISNUMBER($B438)),$C438="完了"),"",TODAY()-$B438)</f>
        <v/>
      </c>
      <c r="T438" s="12"/>
      <c r="U438" s="18">
        <f>IF(ISNUMBER($K438),$K438,IF(ISNUMBER($J438),$J438,""))</f>
        <v/>
      </c>
      <c r="V438" s="17">
        <f>IF($D438="","",IFERROR(INDEX('製品一覧'!$C$5:$C$54,MATCH($D438,'製品一覧'!$A$5:$A$54,0)),""))</f>
        <v/>
      </c>
    </row>
    <row r="439" spans="1:22">
      <c r="A439" s="11"/>
      <c r="B439" s="15"/>
      <c r="C439" s="12"/>
      <c r="D439" s="11"/>
      <c r="E439" s="16">
        <f>IF($D439="","",IFERROR(INDEX('製品一覧'!$B$5:$B$54,MATCH($D439,'製品一覧'!$A$5:$A$54,0)),"型番が未登録"))</f>
        <v/>
      </c>
      <c r="F439" s="11"/>
      <c r="G439" s="12"/>
      <c r="H439" s="12"/>
      <c r="I439" s="19"/>
      <c r="J439" s="18">
        <f>IF($F439="","",IFERROR(IF(INDEX('製品登録台帳'!$E$5:$E$1004,MATCH($F439,'製品登録台帳'!$D$5:$D$1004,0))=0,"台帳になし",INDEX('製品登録台帳'!$E$5:$E$1004,MATCH($F439,'製品登録台帳'!$D$5:$D$1004,0))),"台帳になし"))</f>
        <v/>
      </c>
      <c r="K439" s="15"/>
      <c r="L439" s="18">
        <f>IF(AND(ISNUMBER($U439),ISNUMBER($V439),$V439&gt;0),IF(DAY($U439)&gt;DAY(DATE(YEAR($U439),MONTH($U439)+$V439+1,0)),DATE(YEAR($U439),MONTH($U439)+$V439+1,0),DATE(YEAR($U439),MONTH($U439)+$V439,DAY($U439))-1),"")</f>
        <v/>
      </c>
      <c r="M439" s="6">
        <f>IF($A439&amp;$D439&amp;$F439="","",IF($L439="","確認が必要",IF(ISNUMBER($B439),IF($B439&lt;=$L439,"期間内の目安","期限切れの目安"),"受付日を入力")))</f>
        <v/>
      </c>
      <c r="N439" s="12"/>
      <c r="O439" s="19"/>
      <c r="P439" s="12"/>
      <c r="Q439" s="15"/>
      <c r="R439" s="15"/>
      <c r="S439" s="17">
        <f>IF(OR(NOT(ISNUMBER($B439)),$C439="完了"),"",TODAY()-$B439)</f>
        <v/>
      </c>
      <c r="T439" s="12"/>
      <c r="U439" s="18">
        <f>IF(ISNUMBER($K439),$K439,IF(ISNUMBER($J439),$J439,""))</f>
        <v/>
      </c>
      <c r="V439" s="17">
        <f>IF($D439="","",IFERROR(INDEX('製品一覧'!$C$5:$C$54,MATCH($D439,'製品一覧'!$A$5:$A$54,0)),""))</f>
        <v/>
      </c>
    </row>
    <row r="440" spans="1:22">
      <c r="A440" s="11"/>
      <c r="B440" s="15"/>
      <c r="C440" s="12"/>
      <c r="D440" s="11"/>
      <c r="E440" s="16">
        <f>IF($D440="","",IFERROR(INDEX('製品一覧'!$B$5:$B$54,MATCH($D440,'製品一覧'!$A$5:$A$54,0)),"型番が未登録"))</f>
        <v/>
      </c>
      <c r="F440" s="11"/>
      <c r="G440" s="12"/>
      <c r="H440" s="12"/>
      <c r="I440" s="19"/>
      <c r="J440" s="18">
        <f>IF($F440="","",IFERROR(IF(INDEX('製品登録台帳'!$E$5:$E$1004,MATCH($F440,'製品登録台帳'!$D$5:$D$1004,0))=0,"台帳になし",INDEX('製品登録台帳'!$E$5:$E$1004,MATCH($F440,'製品登録台帳'!$D$5:$D$1004,0))),"台帳になし"))</f>
        <v/>
      </c>
      <c r="K440" s="15"/>
      <c r="L440" s="18">
        <f>IF(AND(ISNUMBER($U440),ISNUMBER($V440),$V440&gt;0),IF(DAY($U440)&gt;DAY(DATE(YEAR($U440),MONTH($U440)+$V440+1,0)),DATE(YEAR($U440),MONTH($U440)+$V440+1,0),DATE(YEAR($U440),MONTH($U440)+$V440,DAY($U440))-1),"")</f>
        <v/>
      </c>
      <c r="M440" s="6">
        <f>IF($A440&amp;$D440&amp;$F440="","",IF($L440="","確認が必要",IF(ISNUMBER($B440),IF($B440&lt;=$L440,"期間内の目安","期限切れの目安"),"受付日を入力")))</f>
        <v/>
      </c>
      <c r="N440" s="12"/>
      <c r="O440" s="19"/>
      <c r="P440" s="12"/>
      <c r="Q440" s="15"/>
      <c r="R440" s="15"/>
      <c r="S440" s="17">
        <f>IF(OR(NOT(ISNUMBER($B440)),$C440="完了"),"",TODAY()-$B440)</f>
        <v/>
      </c>
      <c r="T440" s="12"/>
      <c r="U440" s="18">
        <f>IF(ISNUMBER($K440),$K440,IF(ISNUMBER($J440),$J440,""))</f>
        <v/>
      </c>
      <c r="V440" s="17">
        <f>IF($D440="","",IFERROR(INDEX('製品一覧'!$C$5:$C$54,MATCH($D440,'製品一覧'!$A$5:$A$54,0)),""))</f>
        <v/>
      </c>
    </row>
    <row r="441" spans="1:22">
      <c r="A441" s="11"/>
      <c r="B441" s="15"/>
      <c r="C441" s="12"/>
      <c r="D441" s="11"/>
      <c r="E441" s="16">
        <f>IF($D441="","",IFERROR(INDEX('製品一覧'!$B$5:$B$54,MATCH($D441,'製品一覧'!$A$5:$A$54,0)),"型番が未登録"))</f>
        <v/>
      </c>
      <c r="F441" s="11"/>
      <c r="G441" s="12"/>
      <c r="H441" s="12"/>
      <c r="I441" s="19"/>
      <c r="J441" s="18">
        <f>IF($F441="","",IFERROR(IF(INDEX('製品登録台帳'!$E$5:$E$1004,MATCH($F441,'製品登録台帳'!$D$5:$D$1004,0))=0,"台帳になし",INDEX('製品登録台帳'!$E$5:$E$1004,MATCH($F441,'製品登録台帳'!$D$5:$D$1004,0))),"台帳になし"))</f>
        <v/>
      </c>
      <c r="K441" s="15"/>
      <c r="L441" s="18">
        <f>IF(AND(ISNUMBER($U441),ISNUMBER($V441),$V441&gt;0),IF(DAY($U441)&gt;DAY(DATE(YEAR($U441),MONTH($U441)+$V441+1,0)),DATE(YEAR($U441),MONTH($U441)+$V441+1,0),DATE(YEAR($U441),MONTH($U441)+$V441,DAY($U441))-1),"")</f>
        <v/>
      </c>
      <c r="M441" s="6">
        <f>IF($A441&amp;$D441&amp;$F441="","",IF($L441="","確認が必要",IF(ISNUMBER($B441),IF($B441&lt;=$L441,"期間内の目安","期限切れの目安"),"受付日を入力")))</f>
        <v/>
      </c>
      <c r="N441" s="12"/>
      <c r="O441" s="19"/>
      <c r="P441" s="12"/>
      <c r="Q441" s="15"/>
      <c r="R441" s="15"/>
      <c r="S441" s="17">
        <f>IF(OR(NOT(ISNUMBER($B441)),$C441="完了"),"",TODAY()-$B441)</f>
        <v/>
      </c>
      <c r="T441" s="12"/>
      <c r="U441" s="18">
        <f>IF(ISNUMBER($K441),$K441,IF(ISNUMBER($J441),$J441,""))</f>
        <v/>
      </c>
      <c r="V441" s="17">
        <f>IF($D441="","",IFERROR(INDEX('製品一覧'!$C$5:$C$54,MATCH($D441,'製品一覧'!$A$5:$A$54,0)),""))</f>
        <v/>
      </c>
    </row>
    <row r="442" spans="1:22">
      <c r="A442" s="11"/>
      <c r="B442" s="15"/>
      <c r="C442" s="12"/>
      <c r="D442" s="11"/>
      <c r="E442" s="16">
        <f>IF($D442="","",IFERROR(INDEX('製品一覧'!$B$5:$B$54,MATCH($D442,'製品一覧'!$A$5:$A$54,0)),"型番が未登録"))</f>
        <v/>
      </c>
      <c r="F442" s="11"/>
      <c r="G442" s="12"/>
      <c r="H442" s="12"/>
      <c r="I442" s="19"/>
      <c r="J442" s="18">
        <f>IF($F442="","",IFERROR(IF(INDEX('製品登録台帳'!$E$5:$E$1004,MATCH($F442,'製品登録台帳'!$D$5:$D$1004,0))=0,"台帳になし",INDEX('製品登録台帳'!$E$5:$E$1004,MATCH($F442,'製品登録台帳'!$D$5:$D$1004,0))),"台帳になし"))</f>
        <v/>
      </c>
      <c r="K442" s="15"/>
      <c r="L442" s="18">
        <f>IF(AND(ISNUMBER($U442),ISNUMBER($V442),$V442&gt;0),IF(DAY($U442)&gt;DAY(DATE(YEAR($U442),MONTH($U442)+$V442+1,0)),DATE(YEAR($U442),MONTH($U442)+$V442+1,0),DATE(YEAR($U442),MONTH($U442)+$V442,DAY($U442))-1),"")</f>
        <v/>
      </c>
      <c r="M442" s="6">
        <f>IF($A442&amp;$D442&amp;$F442="","",IF($L442="","確認が必要",IF(ISNUMBER($B442),IF($B442&lt;=$L442,"期間内の目安","期限切れの目安"),"受付日を入力")))</f>
        <v/>
      </c>
      <c r="N442" s="12"/>
      <c r="O442" s="19"/>
      <c r="P442" s="12"/>
      <c r="Q442" s="15"/>
      <c r="R442" s="15"/>
      <c r="S442" s="17">
        <f>IF(OR(NOT(ISNUMBER($B442)),$C442="完了"),"",TODAY()-$B442)</f>
        <v/>
      </c>
      <c r="T442" s="12"/>
      <c r="U442" s="18">
        <f>IF(ISNUMBER($K442),$K442,IF(ISNUMBER($J442),$J442,""))</f>
        <v/>
      </c>
      <c r="V442" s="17">
        <f>IF($D442="","",IFERROR(INDEX('製品一覧'!$C$5:$C$54,MATCH($D442,'製品一覧'!$A$5:$A$54,0)),""))</f>
        <v/>
      </c>
    </row>
    <row r="443" spans="1:22">
      <c r="A443" s="11"/>
      <c r="B443" s="15"/>
      <c r="C443" s="12"/>
      <c r="D443" s="11"/>
      <c r="E443" s="16">
        <f>IF($D443="","",IFERROR(INDEX('製品一覧'!$B$5:$B$54,MATCH($D443,'製品一覧'!$A$5:$A$54,0)),"型番が未登録"))</f>
        <v/>
      </c>
      <c r="F443" s="11"/>
      <c r="G443" s="12"/>
      <c r="H443" s="12"/>
      <c r="I443" s="19"/>
      <c r="J443" s="18">
        <f>IF($F443="","",IFERROR(IF(INDEX('製品登録台帳'!$E$5:$E$1004,MATCH($F443,'製品登録台帳'!$D$5:$D$1004,0))=0,"台帳になし",INDEX('製品登録台帳'!$E$5:$E$1004,MATCH($F443,'製品登録台帳'!$D$5:$D$1004,0))),"台帳になし"))</f>
        <v/>
      </c>
      <c r="K443" s="15"/>
      <c r="L443" s="18">
        <f>IF(AND(ISNUMBER($U443),ISNUMBER($V443),$V443&gt;0),IF(DAY($U443)&gt;DAY(DATE(YEAR($U443),MONTH($U443)+$V443+1,0)),DATE(YEAR($U443),MONTH($U443)+$V443+1,0),DATE(YEAR($U443),MONTH($U443)+$V443,DAY($U443))-1),"")</f>
        <v/>
      </c>
      <c r="M443" s="6">
        <f>IF($A443&amp;$D443&amp;$F443="","",IF($L443="","確認が必要",IF(ISNUMBER($B443),IF($B443&lt;=$L443,"期間内の目安","期限切れの目安"),"受付日を入力")))</f>
        <v/>
      </c>
      <c r="N443" s="12"/>
      <c r="O443" s="19"/>
      <c r="P443" s="12"/>
      <c r="Q443" s="15"/>
      <c r="R443" s="15"/>
      <c r="S443" s="17">
        <f>IF(OR(NOT(ISNUMBER($B443)),$C443="完了"),"",TODAY()-$B443)</f>
        <v/>
      </c>
      <c r="T443" s="12"/>
      <c r="U443" s="18">
        <f>IF(ISNUMBER($K443),$K443,IF(ISNUMBER($J443),$J443,""))</f>
        <v/>
      </c>
      <c r="V443" s="17">
        <f>IF($D443="","",IFERROR(INDEX('製品一覧'!$C$5:$C$54,MATCH($D443,'製品一覧'!$A$5:$A$54,0)),""))</f>
        <v/>
      </c>
    </row>
    <row r="444" spans="1:22">
      <c r="A444" s="11"/>
      <c r="B444" s="15"/>
      <c r="C444" s="12"/>
      <c r="D444" s="11"/>
      <c r="E444" s="16">
        <f>IF($D444="","",IFERROR(INDEX('製品一覧'!$B$5:$B$54,MATCH($D444,'製品一覧'!$A$5:$A$54,0)),"型番が未登録"))</f>
        <v/>
      </c>
      <c r="F444" s="11"/>
      <c r="G444" s="12"/>
      <c r="H444" s="12"/>
      <c r="I444" s="19"/>
      <c r="J444" s="18">
        <f>IF($F444="","",IFERROR(IF(INDEX('製品登録台帳'!$E$5:$E$1004,MATCH($F444,'製品登録台帳'!$D$5:$D$1004,0))=0,"台帳になし",INDEX('製品登録台帳'!$E$5:$E$1004,MATCH($F444,'製品登録台帳'!$D$5:$D$1004,0))),"台帳になし"))</f>
        <v/>
      </c>
      <c r="K444" s="15"/>
      <c r="L444" s="18">
        <f>IF(AND(ISNUMBER($U444),ISNUMBER($V444),$V444&gt;0),IF(DAY($U444)&gt;DAY(DATE(YEAR($U444),MONTH($U444)+$V444+1,0)),DATE(YEAR($U444),MONTH($U444)+$V444+1,0),DATE(YEAR($U444),MONTH($U444)+$V444,DAY($U444))-1),"")</f>
        <v/>
      </c>
      <c r="M444" s="6">
        <f>IF($A444&amp;$D444&amp;$F444="","",IF($L444="","確認が必要",IF(ISNUMBER($B444),IF($B444&lt;=$L444,"期間内の目安","期限切れの目安"),"受付日を入力")))</f>
        <v/>
      </c>
      <c r="N444" s="12"/>
      <c r="O444" s="19"/>
      <c r="P444" s="12"/>
      <c r="Q444" s="15"/>
      <c r="R444" s="15"/>
      <c r="S444" s="17">
        <f>IF(OR(NOT(ISNUMBER($B444)),$C444="完了"),"",TODAY()-$B444)</f>
        <v/>
      </c>
      <c r="T444" s="12"/>
      <c r="U444" s="18">
        <f>IF(ISNUMBER($K444),$K444,IF(ISNUMBER($J444),$J444,""))</f>
        <v/>
      </c>
      <c r="V444" s="17">
        <f>IF($D444="","",IFERROR(INDEX('製品一覧'!$C$5:$C$54,MATCH($D444,'製品一覧'!$A$5:$A$54,0)),""))</f>
        <v/>
      </c>
    </row>
    <row r="445" spans="1:22">
      <c r="A445" s="11"/>
      <c r="B445" s="15"/>
      <c r="C445" s="12"/>
      <c r="D445" s="11"/>
      <c r="E445" s="16">
        <f>IF($D445="","",IFERROR(INDEX('製品一覧'!$B$5:$B$54,MATCH($D445,'製品一覧'!$A$5:$A$54,0)),"型番が未登録"))</f>
        <v/>
      </c>
      <c r="F445" s="11"/>
      <c r="G445" s="12"/>
      <c r="H445" s="12"/>
      <c r="I445" s="19"/>
      <c r="J445" s="18">
        <f>IF($F445="","",IFERROR(IF(INDEX('製品登録台帳'!$E$5:$E$1004,MATCH($F445,'製品登録台帳'!$D$5:$D$1004,0))=0,"台帳になし",INDEX('製品登録台帳'!$E$5:$E$1004,MATCH($F445,'製品登録台帳'!$D$5:$D$1004,0))),"台帳になし"))</f>
        <v/>
      </c>
      <c r="K445" s="15"/>
      <c r="L445" s="18">
        <f>IF(AND(ISNUMBER($U445),ISNUMBER($V445),$V445&gt;0),IF(DAY($U445)&gt;DAY(DATE(YEAR($U445),MONTH($U445)+$V445+1,0)),DATE(YEAR($U445),MONTH($U445)+$V445+1,0),DATE(YEAR($U445),MONTH($U445)+$V445,DAY($U445))-1),"")</f>
        <v/>
      </c>
      <c r="M445" s="6">
        <f>IF($A445&amp;$D445&amp;$F445="","",IF($L445="","確認が必要",IF(ISNUMBER($B445),IF($B445&lt;=$L445,"期間内の目安","期限切れの目安"),"受付日を入力")))</f>
        <v/>
      </c>
      <c r="N445" s="12"/>
      <c r="O445" s="19"/>
      <c r="P445" s="12"/>
      <c r="Q445" s="15"/>
      <c r="R445" s="15"/>
      <c r="S445" s="17">
        <f>IF(OR(NOT(ISNUMBER($B445)),$C445="完了"),"",TODAY()-$B445)</f>
        <v/>
      </c>
      <c r="T445" s="12"/>
      <c r="U445" s="18">
        <f>IF(ISNUMBER($K445),$K445,IF(ISNUMBER($J445),$J445,""))</f>
        <v/>
      </c>
      <c r="V445" s="17">
        <f>IF($D445="","",IFERROR(INDEX('製品一覧'!$C$5:$C$54,MATCH($D445,'製品一覧'!$A$5:$A$54,0)),""))</f>
        <v/>
      </c>
    </row>
    <row r="446" spans="1:22">
      <c r="A446" s="11"/>
      <c r="B446" s="15"/>
      <c r="C446" s="12"/>
      <c r="D446" s="11"/>
      <c r="E446" s="16">
        <f>IF($D446="","",IFERROR(INDEX('製品一覧'!$B$5:$B$54,MATCH($D446,'製品一覧'!$A$5:$A$54,0)),"型番が未登録"))</f>
        <v/>
      </c>
      <c r="F446" s="11"/>
      <c r="G446" s="12"/>
      <c r="H446" s="12"/>
      <c r="I446" s="19"/>
      <c r="J446" s="18">
        <f>IF($F446="","",IFERROR(IF(INDEX('製品登録台帳'!$E$5:$E$1004,MATCH($F446,'製品登録台帳'!$D$5:$D$1004,0))=0,"台帳になし",INDEX('製品登録台帳'!$E$5:$E$1004,MATCH($F446,'製品登録台帳'!$D$5:$D$1004,0))),"台帳になし"))</f>
        <v/>
      </c>
      <c r="K446" s="15"/>
      <c r="L446" s="18">
        <f>IF(AND(ISNUMBER($U446),ISNUMBER($V446),$V446&gt;0),IF(DAY($U446)&gt;DAY(DATE(YEAR($U446),MONTH($U446)+$V446+1,0)),DATE(YEAR($U446),MONTH($U446)+$V446+1,0),DATE(YEAR($U446),MONTH($U446)+$V446,DAY($U446))-1),"")</f>
        <v/>
      </c>
      <c r="M446" s="6">
        <f>IF($A446&amp;$D446&amp;$F446="","",IF($L446="","確認が必要",IF(ISNUMBER($B446),IF($B446&lt;=$L446,"期間内の目安","期限切れの目安"),"受付日を入力")))</f>
        <v/>
      </c>
      <c r="N446" s="12"/>
      <c r="O446" s="19"/>
      <c r="P446" s="12"/>
      <c r="Q446" s="15"/>
      <c r="R446" s="15"/>
      <c r="S446" s="17">
        <f>IF(OR(NOT(ISNUMBER($B446)),$C446="完了"),"",TODAY()-$B446)</f>
        <v/>
      </c>
      <c r="T446" s="12"/>
      <c r="U446" s="18">
        <f>IF(ISNUMBER($K446),$K446,IF(ISNUMBER($J446),$J446,""))</f>
        <v/>
      </c>
      <c r="V446" s="17">
        <f>IF($D446="","",IFERROR(INDEX('製品一覧'!$C$5:$C$54,MATCH($D446,'製品一覧'!$A$5:$A$54,0)),""))</f>
        <v/>
      </c>
    </row>
    <row r="447" spans="1:22">
      <c r="A447" s="11"/>
      <c r="B447" s="15"/>
      <c r="C447" s="12"/>
      <c r="D447" s="11"/>
      <c r="E447" s="16">
        <f>IF($D447="","",IFERROR(INDEX('製品一覧'!$B$5:$B$54,MATCH($D447,'製品一覧'!$A$5:$A$54,0)),"型番が未登録"))</f>
        <v/>
      </c>
      <c r="F447" s="11"/>
      <c r="G447" s="12"/>
      <c r="H447" s="12"/>
      <c r="I447" s="19"/>
      <c r="J447" s="18">
        <f>IF($F447="","",IFERROR(IF(INDEX('製品登録台帳'!$E$5:$E$1004,MATCH($F447,'製品登録台帳'!$D$5:$D$1004,0))=0,"台帳になし",INDEX('製品登録台帳'!$E$5:$E$1004,MATCH($F447,'製品登録台帳'!$D$5:$D$1004,0))),"台帳になし"))</f>
        <v/>
      </c>
      <c r="K447" s="15"/>
      <c r="L447" s="18">
        <f>IF(AND(ISNUMBER($U447),ISNUMBER($V447),$V447&gt;0),IF(DAY($U447)&gt;DAY(DATE(YEAR($U447),MONTH($U447)+$V447+1,0)),DATE(YEAR($U447),MONTH($U447)+$V447+1,0),DATE(YEAR($U447),MONTH($U447)+$V447,DAY($U447))-1),"")</f>
        <v/>
      </c>
      <c r="M447" s="6">
        <f>IF($A447&amp;$D447&amp;$F447="","",IF($L447="","確認が必要",IF(ISNUMBER($B447),IF($B447&lt;=$L447,"期間内の目安","期限切れの目安"),"受付日を入力")))</f>
        <v/>
      </c>
      <c r="N447" s="12"/>
      <c r="O447" s="19"/>
      <c r="P447" s="12"/>
      <c r="Q447" s="15"/>
      <c r="R447" s="15"/>
      <c r="S447" s="17">
        <f>IF(OR(NOT(ISNUMBER($B447)),$C447="完了"),"",TODAY()-$B447)</f>
        <v/>
      </c>
      <c r="T447" s="12"/>
      <c r="U447" s="18">
        <f>IF(ISNUMBER($K447),$K447,IF(ISNUMBER($J447),$J447,""))</f>
        <v/>
      </c>
      <c r="V447" s="17">
        <f>IF($D447="","",IFERROR(INDEX('製品一覧'!$C$5:$C$54,MATCH($D447,'製品一覧'!$A$5:$A$54,0)),""))</f>
        <v/>
      </c>
    </row>
    <row r="448" spans="1:22">
      <c r="A448" s="11"/>
      <c r="B448" s="15"/>
      <c r="C448" s="12"/>
      <c r="D448" s="11"/>
      <c r="E448" s="16">
        <f>IF($D448="","",IFERROR(INDEX('製品一覧'!$B$5:$B$54,MATCH($D448,'製品一覧'!$A$5:$A$54,0)),"型番が未登録"))</f>
        <v/>
      </c>
      <c r="F448" s="11"/>
      <c r="G448" s="12"/>
      <c r="H448" s="12"/>
      <c r="I448" s="19"/>
      <c r="J448" s="18">
        <f>IF($F448="","",IFERROR(IF(INDEX('製品登録台帳'!$E$5:$E$1004,MATCH($F448,'製品登録台帳'!$D$5:$D$1004,0))=0,"台帳になし",INDEX('製品登録台帳'!$E$5:$E$1004,MATCH($F448,'製品登録台帳'!$D$5:$D$1004,0))),"台帳になし"))</f>
        <v/>
      </c>
      <c r="K448" s="15"/>
      <c r="L448" s="18">
        <f>IF(AND(ISNUMBER($U448),ISNUMBER($V448),$V448&gt;0),IF(DAY($U448)&gt;DAY(DATE(YEAR($U448),MONTH($U448)+$V448+1,0)),DATE(YEAR($U448),MONTH($U448)+$V448+1,0),DATE(YEAR($U448),MONTH($U448)+$V448,DAY($U448))-1),"")</f>
        <v/>
      </c>
      <c r="M448" s="6">
        <f>IF($A448&amp;$D448&amp;$F448="","",IF($L448="","確認が必要",IF(ISNUMBER($B448),IF($B448&lt;=$L448,"期間内の目安","期限切れの目安"),"受付日を入力")))</f>
        <v/>
      </c>
      <c r="N448" s="12"/>
      <c r="O448" s="19"/>
      <c r="P448" s="12"/>
      <c r="Q448" s="15"/>
      <c r="R448" s="15"/>
      <c r="S448" s="17">
        <f>IF(OR(NOT(ISNUMBER($B448)),$C448="完了"),"",TODAY()-$B448)</f>
        <v/>
      </c>
      <c r="T448" s="12"/>
      <c r="U448" s="18">
        <f>IF(ISNUMBER($K448),$K448,IF(ISNUMBER($J448),$J448,""))</f>
        <v/>
      </c>
      <c r="V448" s="17">
        <f>IF($D448="","",IFERROR(INDEX('製品一覧'!$C$5:$C$54,MATCH($D448,'製品一覧'!$A$5:$A$54,0)),""))</f>
        <v/>
      </c>
    </row>
    <row r="449" spans="1:22">
      <c r="A449" s="11"/>
      <c r="B449" s="15"/>
      <c r="C449" s="12"/>
      <c r="D449" s="11"/>
      <c r="E449" s="16">
        <f>IF($D449="","",IFERROR(INDEX('製品一覧'!$B$5:$B$54,MATCH($D449,'製品一覧'!$A$5:$A$54,0)),"型番が未登録"))</f>
        <v/>
      </c>
      <c r="F449" s="11"/>
      <c r="G449" s="12"/>
      <c r="H449" s="12"/>
      <c r="I449" s="19"/>
      <c r="J449" s="18">
        <f>IF($F449="","",IFERROR(IF(INDEX('製品登録台帳'!$E$5:$E$1004,MATCH($F449,'製品登録台帳'!$D$5:$D$1004,0))=0,"台帳になし",INDEX('製品登録台帳'!$E$5:$E$1004,MATCH($F449,'製品登録台帳'!$D$5:$D$1004,0))),"台帳になし"))</f>
        <v/>
      </c>
      <c r="K449" s="15"/>
      <c r="L449" s="18">
        <f>IF(AND(ISNUMBER($U449),ISNUMBER($V449),$V449&gt;0),IF(DAY($U449)&gt;DAY(DATE(YEAR($U449),MONTH($U449)+$V449+1,0)),DATE(YEAR($U449),MONTH($U449)+$V449+1,0),DATE(YEAR($U449),MONTH($U449)+$V449,DAY($U449))-1),"")</f>
        <v/>
      </c>
      <c r="M449" s="6">
        <f>IF($A449&amp;$D449&amp;$F449="","",IF($L449="","確認が必要",IF(ISNUMBER($B449),IF($B449&lt;=$L449,"期間内の目安","期限切れの目安"),"受付日を入力")))</f>
        <v/>
      </c>
      <c r="N449" s="12"/>
      <c r="O449" s="19"/>
      <c r="P449" s="12"/>
      <c r="Q449" s="15"/>
      <c r="R449" s="15"/>
      <c r="S449" s="17">
        <f>IF(OR(NOT(ISNUMBER($B449)),$C449="完了"),"",TODAY()-$B449)</f>
        <v/>
      </c>
      <c r="T449" s="12"/>
      <c r="U449" s="18">
        <f>IF(ISNUMBER($K449),$K449,IF(ISNUMBER($J449),$J449,""))</f>
        <v/>
      </c>
      <c r="V449" s="17">
        <f>IF($D449="","",IFERROR(INDEX('製品一覧'!$C$5:$C$54,MATCH($D449,'製品一覧'!$A$5:$A$54,0)),""))</f>
        <v/>
      </c>
    </row>
    <row r="450" spans="1:22">
      <c r="A450" s="11"/>
      <c r="B450" s="15"/>
      <c r="C450" s="12"/>
      <c r="D450" s="11"/>
      <c r="E450" s="16">
        <f>IF($D450="","",IFERROR(INDEX('製品一覧'!$B$5:$B$54,MATCH($D450,'製品一覧'!$A$5:$A$54,0)),"型番が未登録"))</f>
        <v/>
      </c>
      <c r="F450" s="11"/>
      <c r="G450" s="12"/>
      <c r="H450" s="12"/>
      <c r="I450" s="19"/>
      <c r="J450" s="18">
        <f>IF($F450="","",IFERROR(IF(INDEX('製品登録台帳'!$E$5:$E$1004,MATCH($F450,'製品登録台帳'!$D$5:$D$1004,0))=0,"台帳になし",INDEX('製品登録台帳'!$E$5:$E$1004,MATCH($F450,'製品登録台帳'!$D$5:$D$1004,0))),"台帳になし"))</f>
        <v/>
      </c>
      <c r="K450" s="15"/>
      <c r="L450" s="18">
        <f>IF(AND(ISNUMBER($U450),ISNUMBER($V450),$V450&gt;0),IF(DAY($U450)&gt;DAY(DATE(YEAR($U450),MONTH($U450)+$V450+1,0)),DATE(YEAR($U450),MONTH($U450)+$V450+1,0),DATE(YEAR($U450),MONTH($U450)+$V450,DAY($U450))-1),"")</f>
        <v/>
      </c>
      <c r="M450" s="6">
        <f>IF($A450&amp;$D450&amp;$F450="","",IF($L450="","確認が必要",IF(ISNUMBER($B450),IF($B450&lt;=$L450,"期間内の目安","期限切れの目安"),"受付日を入力")))</f>
        <v/>
      </c>
      <c r="N450" s="12"/>
      <c r="O450" s="19"/>
      <c r="P450" s="12"/>
      <c r="Q450" s="15"/>
      <c r="R450" s="15"/>
      <c r="S450" s="17">
        <f>IF(OR(NOT(ISNUMBER($B450)),$C450="完了"),"",TODAY()-$B450)</f>
        <v/>
      </c>
      <c r="T450" s="12"/>
      <c r="U450" s="18">
        <f>IF(ISNUMBER($K450),$K450,IF(ISNUMBER($J450),$J450,""))</f>
        <v/>
      </c>
      <c r="V450" s="17">
        <f>IF($D450="","",IFERROR(INDEX('製品一覧'!$C$5:$C$54,MATCH($D450,'製品一覧'!$A$5:$A$54,0)),""))</f>
        <v/>
      </c>
    </row>
    <row r="451" spans="1:22">
      <c r="A451" s="11"/>
      <c r="B451" s="15"/>
      <c r="C451" s="12"/>
      <c r="D451" s="11"/>
      <c r="E451" s="16">
        <f>IF($D451="","",IFERROR(INDEX('製品一覧'!$B$5:$B$54,MATCH($D451,'製品一覧'!$A$5:$A$54,0)),"型番が未登録"))</f>
        <v/>
      </c>
      <c r="F451" s="11"/>
      <c r="G451" s="12"/>
      <c r="H451" s="12"/>
      <c r="I451" s="19"/>
      <c r="J451" s="18">
        <f>IF($F451="","",IFERROR(IF(INDEX('製品登録台帳'!$E$5:$E$1004,MATCH($F451,'製品登録台帳'!$D$5:$D$1004,0))=0,"台帳になし",INDEX('製品登録台帳'!$E$5:$E$1004,MATCH($F451,'製品登録台帳'!$D$5:$D$1004,0))),"台帳になし"))</f>
        <v/>
      </c>
      <c r="K451" s="15"/>
      <c r="L451" s="18">
        <f>IF(AND(ISNUMBER($U451),ISNUMBER($V451),$V451&gt;0),IF(DAY($U451)&gt;DAY(DATE(YEAR($U451),MONTH($U451)+$V451+1,0)),DATE(YEAR($U451),MONTH($U451)+$V451+1,0),DATE(YEAR($U451),MONTH($U451)+$V451,DAY($U451))-1),"")</f>
        <v/>
      </c>
      <c r="M451" s="6">
        <f>IF($A451&amp;$D451&amp;$F451="","",IF($L451="","確認が必要",IF(ISNUMBER($B451),IF($B451&lt;=$L451,"期間内の目安","期限切れの目安"),"受付日を入力")))</f>
        <v/>
      </c>
      <c r="N451" s="12"/>
      <c r="O451" s="19"/>
      <c r="P451" s="12"/>
      <c r="Q451" s="15"/>
      <c r="R451" s="15"/>
      <c r="S451" s="17">
        <f>IF(OR(NOT(ISNUMBER($B451)),$C451="完了"),"",TODAY()-$B451)</f>
        <v/>
      </c>
      <c r="T451" s="12"/>
      <c r="U451" s="18">
        <f>IF(ISNUMBER($K451),$K451,IF(ISNUMBER($J451),$J451,""))</f>
        <v/>
      </c>
      <c r="V451" s="17">
        <f>IF($D451="","",IFERROR(INDEX('製品一覧'!$C$5:$C$54,MATCH($D451,'製品一覧'!$A$5:$A$54,0)),""))</f>
        <v/>
      </c>
    </row>
    <row r="452" spans="1:22">
      <c r="A452" s="11"/>
      <c r="B452" s="15"/>
      <c r="C452" s="12"/>
      <c r="D452" s="11"/>
      <c r="E452" s="16">
        <f>IF($D452="","",IFERROR(INDEX('製品一覧'!$B$5:$B$54,MATCH($D452,'製品一覧'!$A$5:$A$54,0)),"型番が未登録"))</f>
        <v/>
      </c>
      <c r="F452" s="11"/>
      <c r="G452" s="12"/>
      <c r="H452" s="12"/>
      <c r="I452" s="19"/>
      <c r="J452" s="18">
        <f>IF($F452="","",IFERROR(IF(INDEX('製品登録台帳'!$E$5:$E$1004,MATCH($F452,'製品登録台帳'!$D$5:$D$1004,0))=0,"台帳になし",INDEX('製品登録台帳'!$E$5:$E$1004,MATCH($F452,'製品登録台帳'!$D$5:$D$1004,0))),"台帳になし"))</f>
        <v/>
      </c>
      <c r="K452" s="15"/>
      <c r="L452" s="18">
        <f>IF(AND(ISNUMBER($U452),ISNUMBER($V452),$V452&gt;0),IF(DAY($U452)&gt;DAY(DATE(YEAR($U452),MONTH($U452)+$V452+1,0)),DATE(YEAR($U452),MONTH($U452)+$V452+1,0),DATE(YEAR($U452),MONTH($U452)+$V452,DAY($U452))-1),"")</f>
        <v/>
      </c>
      <c r="M452" s="6">
        <f>IF($A452&amp;$D452&amp;$F452="","",IF($L452="","確認が必要",IF(ISNUMBER($B452),IF($B452&lt;=$L452,"期間内の目安","期限切れの目安"),"受付日を入力")))</f>
        <v/>
      </c>
      <c r="N452" s="12"/>
      <c r="O452" s="19"/>
      <c r="P452" s="12"/>
      <c r="Q452" s="15"/>
      <c r="R452" s="15"/>
      <c r="S452" s="17">
        <f>IF(OR(NOT(ISNUMBER($B452)),$C452="完了"),"",TODAY()-$B452)</f>
        <v/>
      </c>
      <c r="T452" s="12"/>
      <c r="U452" s="18">
        <f>IF(ISNUMBER($K452),$K452,IF(ISNUMBER($J452),$J452,""))</f>
        <v/>
      </c>
      <c r="V452" s="17">
        <f>IF($D452="","",IFERROR(INDEX('製品一覧'!$C$5:$C$54,MATCH($D452,'製品一覧'!$A$5:$A$54,0)),""))</f>
        <v/>
      </c>
    </row>
    <row r="453" spans="1:22">
      <c r="A453" s="11"/>
      <c r="B453" s="15"/>
      <c r="C453" s="12"/>
      <c r="D453" s="11"/>
      <c r="E453" s="16">
        <f>IF($D453="","",IFERROR(INDEX('製品一覧'!$B$5:$B$54,MATCH($D453,'製品一覧'!$A$5:$A$54,0)),"型番が未登録"))</f>
        <v/>
      </c>
      <c r="F453" s="11"/>
      <c r="G453" s="12"/>
      <c r="H453" s="12"/>
      <c r="I453" s="19"/>
      <c r="J453" s="18">
        <f>IF($F453="","",IFERROR(IF(INDEX('製品登録台帳'!$E$5:$E$1004,MATCH($F453,'製品登録台帳'!$D$5:$D$1004,0))=0,"台帳になし",INDEX('製品登録台帳'!$E$5:$E$1004,MATCH($F453,'製品登録台帳'!$D$5:$D$1004,0))),"台帳になし"))</f>
        <v/>
      </c>
      <c r="K453" s="15"/>
      <c r="L453" s="18">
        <f>IF(AND(ISNUMBER($U453),ISNUMBER($V453),$V453&gt;0),IF(DAY($U453)&gt;DAY(DATE(YEAR($U453),MONTH($U453)+$V453+1,0)),DATE(YEAR($U453),MONTH($U453)+$V453+1,0),DATE(YEAR($U453),MONTH($U453)+$V453,DAY($U453))-1),"")</f>
        <v/>
      </c>
      <c r="M453" s="6">
        <f>IF($A453&amp;$D453&amp;$F453="","",IF($L453="","確認が必要",IF(ISNUMBER($B453),IF($B453&lt;=$L453,"期間内の目安","期限切れの目安"),"受付日を入力")))</f>
        <v/>
      </c>
      <c r="N453" s="12"/>
      <c r="O453" s="19"/>
      <c r="P453" s="12"/>
      <c r="Q453" s="15"/>
      <c r="R453" s="15"/>
      <c r="S453" s="17">
        <f>IF(OR(NOT(ISNUMBER($B453)),$C453="完了"),"",TODAY()-$B453)</f>
        <v/>
      </c>
      <c r="T453" s="12"/>
      <c r="U453" s="18">
        <f>IF(ISNUMBER($K453),$K453,IF(ISNUMBER($J453),$J453,""))</f>
        <v/>
      </c>
      <c r="V453" s="17">
        <f>IF($D453="","",IFERROR(INDEX('製品一覧'!$C$5:$C$54,MATCH($D453,'製品一覧'!$A$5:$A$54,0)),""))</f>
        <v/>
      </c>
    </row>
    <row r="454" spans="1:22">
      <c r="A454" s="11"/>
      <c r="B454" s="15"/>
      <c r="C454" s="12"/>
      <c r="D454" s="11"/>
      <c r="E454" s="16">
        <f>IF($D454="","",IFERROR(INDEX('製品一覧'!$B$5:$B$54,MATCH($D454,'製品一覧'!$A$5:$A$54,0)),"型番が未登録"))</f>
        <v/>
      </c>
      <c r="F454" s="11"/>
      <c r="G454" s="12"/>
      <c r="H454" s="12"/>
      <c r="I454" s="19"/>
      <c r="J454" s="18">
        <f>IF($F454="","",IFERROR(IF(INDEX('製品登録台帳'!$E$5:$E$1004,MATCH($F454,'製品登録台帳'!$D$5:$D$1004,0))=0,"台帳になし",INDEX('製品登録台帳'!$E$5:$E$1004,MATCH($F454,'製品登録台帳'!$D$5:$D$1004,0))),"台帳になし"))</f>
        <v/>
      </c>
      <c r="K454" s="15"/>
      <c r="L454" s="18">
        <f>IF(AND(ISNUMBER($U454),ISNUMBER($V454),$V454&gt;0),IF(DAY($U454)&gt;DAY(DATE(YEAR($U454),MONTH($U454)+$V454+1,0)),DATE(YEAR($U454),MONTH($U454)+$V454+1,0),DATE(YEAR($U454),MONTH($U454)+$V454,DAY($U454))-1),"")</f>
        <v/>
      </c>
      <c r="M454" s="6">
        <f>IF($A454&amp;$D454&amp;$F454="","",IF($L454="","確認が必要",IF(ISNUMBER($B454),IF($B454&lt;=$L454,"期間内の目安","期限切れの目安"),"受付日を入力")))</f>
        <v/>
      </c>
      <c r="N454" s="12"/>
      <c r="O454" s="19"/>
      <c r="P454" s="12"/>
      <c r="Q454" s="15"/>
      <c r="R454" s="15"/>
      <c r="S454" s="17">
        <f>IF(OR(NOT(ISNUMBER($B454)),$C454="完了"),"",TODAY()-$B454)</f>
        <v/>
      </c>
      <c r="T454" s="12"/>
      <c r="U454" s="18">
        <f>IF(ISNUMBER($K454),$K454,IF(ISNUMBER($J454),$J454,""))</f>
        <v/>
      </c>
      <c r="V454" s="17">
        <f>IF($D454="","",IFERROR(INDEX('製品一覧'!$C$5:$C$54,MATCH($D454,'製品一覧'!$A$5:$A$54,0)),""))</f>
        <v/>
      </c>
    </row>
    <row r="455" spans="1:22">
      <c r="A455" s="11"/>
      <c r="B455" s="15"/>
      <c r="C455" s="12"/>
      <c r="D455" s="11"/>
      <c r="E455" s="16">
        <f>IF($D455="","",IFERROR(INDEX('製品一覧'!$B$5:$B$54,MATCH($D455,'製品一覧'!$A$5:$A$54,0)),"型番が未登録"))</f>
        <v/>
      </c>
      <c r="F455" s="11"/>
      <c r="G455" s="12"/>
      <c r="H455" s="12"/>
      <c r="I455" s="19"/>
      <c r="J455" s="18">
        <f>IF($F455="","",IFERROR(IF(INDEX('製品登録台帳'!$E$5:$E$1004,MATCH($F455,'製品登録台帳'!$D$5:$D$1004,0))=0,"台帳になし",INDEX('製品登録台帳'!$E$5:$E$1004,MATCH($F455,'製品登録台帳'!$D$5:$D$1004,0))),"台帳になし"))</f>
        <v/>
      </c>
      <c r="K455" s="15"/>
      <c r="L455" s="18">
        <f>IF(AND(ISNUMBER($U455),ISNUMBER($V455),$V455&gt;0),IF(DAY($U455)&gt;DAY(DATE(YEAR($U455),MONTH($U455)+$V455+1,0)),DATE(YEAR($U455),MONTH($U455)+$V455+1,0),DATE(YEAR($U455),MONTH($U455)+$V455,DAY($U455))-1),"")</f>
        <v/>
      </c>
      <c r="M455" s="6">
        <f>IF($A455&amp;$D455&amp;$F455="","",IF($L455="","確認が必要",IF(ISNUMBER($B455),IF($B455&lt;=$L455,"期間内の目安","期限切れの目安"),"受付日を入力")))</f>
        <v/>
      </c>
      <c r="N455" s="12"/>
      <c r="O455" s="19"/>
      <c r="P455" s="12"/>
      <c r="Q455" s="15"/>
      <c r="R455" s="15"/>
      <c r="S455" s="17">
        <f>IF(OR(NOT(ISNUMBER($B455)),$C455="完了"),"",TODAY()-$B455)</f>
        <v/>
      </c>
      <c r="T455" s="12"/>
      <c r="U455" s="18">
        <f>IF(ISNUMBER($K455),$K455,IF(ISNUMBER($J455),$J455,""))</f>
        <v/>
      </c>
      <c r="V455" s="17">
        <f>IF($D455="","",IFERROR(INDEX('製品一覧'!$C$5:$C$54,MATCH($D455,'製品一覧'!$A$5:$A$54,0)),""))</f>
        <v/>
      </c>
    </row>
    <row r="456" spans="1:22">
      <c r="A456" s="11"/>
      <c r="B456" s="15"/>
      <c r="C456" s="12"/>
      <c r="D456" s="11"/>
      <c r="E456" s="16">
        <f>IF($D456="","",IFERROR(INDEX('製品一覧'!$B$5:$B$54,MATCH($D456,'製品一覧'!$A$5:$A$54,0)),"型番が未登録"))</f>
        <v/>
      </c>
      <c r="F456" s="11"/>
      <c r="G456" s="12"/>
      <c r="H456" s="12"/>
      <c r="I456" s="19"/>
      <c r="J456" s="18">
        <f>IF($F456="","",IFERROR(IF(INDEX('製品登録台帳'!$E$5:$E$1004,MATCH($F456,'製品登録台帳'!$D$5:$D$1004,0))=0,"台帳になし",INDEX('製品登録台帳'!$E$5:$E$1004,MATCH($F456,'製品登録台帳'!$D$5:$D$1004,0))),"台帳になし"))</f>
        <v/>
      </c>
      <c r="K456" s="15"/>
      <c r="L456" s="18">
        <f>IF(AND(ISNUMBER($U456),ISNUMBER($V456),$V456&gt;0),IF(DAY($U456)&gt;DAY(DATE(YEAR($U456),MONTH($U456)+$V456+1,0)),DATE(YEAR($U456),MONTH($U456)+$V456+1,0),DATE(YEAR($U456),MONTH($U456)+$V456,DAY($U456))-1),"")</f>
        <v/>
      </c>
      <c r="M456" s="6">
        <f>IF($A456&amp;$D456&amp;$F456="","",IF($L456="","確認が必要",IF(ISNUMBER($B456),IF($B456&lt;=$L456,"期間内の目安","期限切れの目安"),"受付日を入力")))</f>
        <v/>
      </c>
      <c r="N456" s="12"/>
      <c r="O456" s="19"/>
      <c r="P456" s="12"/>
      <c r="Q456" s="15"/>
      <c r="R456" s="15"/>
      <c r="S456" s="17">
        <f>IF(OR(NOT(ISNUMBER($B456)),$C456="完了"),"",TODAY()-$B456)</f>
        <v/>
      </c>
      <c r="T456" s="12"/>
      <c r="U456" s="18">
        <f>IF(ISNUMBER($K456),$K456,IF(ISNUMBER($J456),$J456,""))</f>
        <v/>
      </c>
      <c r="V456" s="17">
        <f>IF($D456="","",IFERROR(INDEX('製品一覧'!$C$5:$C$54,MATCH($D456,'製品一覧'!$A$5:$A$54,0)),""))</f>
        <v/>
      </c>
    </row>
    <row r="457" spans="1:22">
      <c r="A457" s="11"/>
      <c r="B457" s="15"/>
      <c r="C457" s="12"/>
      <c r="D457" s="11"/>
      <c r="E457" s="16">
        <f>IF($D457="","",IFERROR(INDEX('製品一覧'!$B$5:$B$54,MATCH($D457,'製品一覧'!$A$5:$A$54,0)),"型番が未登録"))</f>
        <v/>
      </c>
      <c r="F457" s="11"/>
      <c r="G457" s="12"/>
      <c r="H457" s="12"/>
      <c r="I457" s="19"/>
      <c r="J457" s="18">
        <f>IF($F457="","",IFERROR(IF(INDEX('製品登録台帳'!$E$5:$E$1004,MATCH($F457,'製品登録台帳'!$D$5:$D$1004,0))=0,"台帳になし",INDEX('製品登録台帳'!$E$5:$E$1004,MATCH($F457,'製品登録台帳'!$D$5:$D$1004,0))),"台帳になし"))</f>
        <v/>
      </c>
      <c r="K457" s="15"/>
      <c r="L457" s="18">
        <f>IF(AND(ISNUMBER($U457),ISNUMBER($V457),$V457&gt;0),IF(DAY($U457)&gt;DAY(DATE(YEAR($U457),MONTH($U457)+$V457+1,0)),DATE(YEAR($U457),MONTH($U457)+$V457+1,0),DATE(YEAR($U457),MONTH($U457)+$V457,DAY($U457))-1),"")</f>
        <v/>
      </c>
      <c r="M457" s="6">
        <f>IF($A457&amp;$D457&amp;$F457="","",IF($L457="","確認が必要",IF(ISNUMBER($B457),IF($B457&lt;=$L457,"期間内の目安","期限切れの目安"),"受付日を入力")))</f>
        <v/>
      </c>
      <c r="N457" s="12"/>
      <c r="O457" s="19"/>
      <c r="P457" s="12"/>
      <c r="Q457" s="15"/>
      <c r="R457" s="15"/>
      <c r="S457" s="17">
        <f>IF(OR(NOT(ISNUMBER($B457)),$C457="完了"),"",TODAY()-$B457)</f>
        <v/>
      </c>
      <c r="T457" s="12"/>
      <c r="U457" s="18">
        <f>IF(ISNUMBER($K457),$K457,IF(ISNUMBER($J457),$J457,""))</f>
        <v/>
      </c>
      <c r="V457" s="17">
        <f>IF($D457="","",IFERROR(INDEX('製品一覧'!$C$5:$C$54,MATCH($D457,'製品一覧'!$A$5:$A$54,0)),""))</f>
        <v/>
      </c>
    </row>
    <row r="458" spans="1:22">
      <c r="A458" s="11"/>
      <c r="B458" s="15"/>
      <c r="C458" s="12"/>
      <c r="D458" s="11"/>
      <c r="E458" s="16">
        <f>IF($D458="","",IFERROR(INDEX('製品一覧'!$B$5:$B$54,MATCH($D458,'製品一覧'!$A$5:$A$54,0)),"型番が未登録"))</f>
        <v/>
      </c>
      <c r="F458" s="11"/>
      <c r="G458" s="12"/>
      <c r="H458" s="12"/>
      <c r="I458" s="19"/>
      <c r="J458" s="18">
        <f>IF($F458="","",IFERROR(IF(INDEX('製品登録台帳'!$E$5:$E$1004,MATCH($F458,'製品登録台帳'!$D$5:$D$1004,0))=0,"台帳になし",INDEX('製品登録台帳'!$E$5:$E$1004,MATCH($F458,'製品登録台帳'!$D$5:$D$1004,0))),"台帳になし"))</f>
        <v/>
      </c>
      <c r="K458" s="15"/>
      <c r="L458" s="18">
        <f>IF(AND(ISNUMBER($U458),ISNUMBER($V458),$V458&gt;0),IF(DAY($U458)&gt;DAY(DATE(YEAR($U458),MONTH($U458)+$V458+1,0)),DATE(YEAR($U458),MONTH($U458)+$V458+1,0),DATE(YEAR($U458),MONTH($U458)+$V458,DAY($U458))-1),"")</f>
        <v/>
      </c>
      <c r="M458" s="6">
        <f>IF($A458&amp;$D458&amp;$F458="","",IF($L458="","確認が必要",IF(ISNUMBER($B458),IF($B458&lt;=$L458,"期間内の目安","期限切れの目安"),"受付日を入力")))</f>
        <v/>
      </c>
      <c r="N458" s="12"/>
      <c r="O458" s="19"/>
      <c r="P458" s="12"/>
      <c r="Q458" s="15"/>
      <c r="R458" s="15"/>
      <c r="S458" s="17">
        <f>IF(OR(NOT(ISNUMBER($B458)),$C458="完了"),"",TODAY()-$B458)</f>
        <v/>
      </c>
      <c r="T458" s="12"/>
      <c r="U458" s="18">
        <f>IF(ISNUMBER($K458),$K458,IF(ISNUMBER($J458),$J458,""))</f>
        <v/>
      </c>
      <c r="V458" s="17">
        <f>IF($D458="","",IFERROR(INDEX('製品一覧'!$C$5:$C$54,MATCH($D458,'製品一覧'!$A$5:$A$54,0)),""))</f>
        <v/>
      </c>
    </row>
    <row r="459" spans="1:22">
      <c r="A459" s="11"/>
      <c r="B459" s="15"/>
      <c r="C459" s="12"/>
      <c r="D459" s="11"/>
      <c r="E459" s="16">
        <f>IF($D459="","",IFERROR(INDEX('製品一覧'!$B$5:$B$54,MATCH($D459,'製品一覧'!$A$5:$A$54,0)),"型番が未登録"))</f>
        <v/>
      </c>
      <c r="F459" s="11"/>
      <c r="G459" s="12"/>
      <c r="H459" s="12"/>
      <c r="I459" s="19"/>
      <c r="J459" s="18">
        <f>IF($F459="","",IFERROR(IF(INDEX('製品登録台帳'!$E$5:$E$1004,MATCH($F459,'製品登録台帳'!$D$5:$D$1004,0))=0,"台帳になし",INDEX('製品登録台帳'!$E$5:$E$1004,MATCH($F459,'製品登録台帳'!$D$5:$D$1004,0))),"台帳になし"))</f>
        <v/>
      </c>
      <c r="K459" s="15"/>
      <c r="L459" s="18">
        <f>IF(AND(ISNUMBER($U459),ISNUMBER($V459),$V459&gt;0),IF(DAY($U459)&gt;DAY(DATE(YEAR($U459),MONTH($U459)+$V459+1,0)),DATE(YEAR($U459),MONTH($U459)+$V459+1,0),DATE(YEAR($U459),MONTH($U459)+$V459,DAY($U459))-1),"")</f>
        <v/>
      </c>
      <c r="M459" s="6">
        <f>IF($A459&amp;$D459&amp;$F459="","",IF($L459="","確認が必要",IF(ISNUMBER($B459),IF($B459&lt;=$L459,"期間内の目安","期限切れの目安"),"受付日を入力")))</f>
        <v/>
      </c>
      <c r="N459" s="12"/>
      <c r="O459" s="19"/>
      <c r="P459" s="12"/>
      <c r="Q459" s="15"/>
      <c r="R459" s="15"/>
      <c r="S459" s="17">
        <f>IF(OR(NOT(ISNUMBER($B459)),$C459="完了"),"",TODAY()-$B459)</f>
        <v/>
      </c>
      <c r="T459" s="12"/>
      <c r="U459" s="18">
        <f>IF(ISNUMBER($K459),$K459,IF(ISNUMBER($J459),$J459,""))</f>
        <v/>
      </c>
      <c r="V459" s="17">
        <f>IF($D459="","",IFERROR(INDEX('製品一覧'!$C$5:$C$54,MATCH($D459,'製品一覧'!$A$5:$A$54,0)),""))</f>
        <v/>
      </c>
    </row>
    <row r="460" spans="1:22">
      <c r="A460" s="11"/>
      <c r="B460" s="15"/>
      <c r="C460" s="12"/>
      <c r="D460" s="11"/>
      <c r="E460" s="16">
        <f>IF($D460="","",IFERROR(INDEX('製品一覧'!$B$5:$B$54,MATCH($D460,'製品一覧'!$A$5:$A$54,0)),"型番が未登録"))</f>
        <v/>
      </c>
      <c r="F460" s="11"/>
      <c r="G460" s="12"/>
      <c r="H460" s="12"/>
      <c r="I460" s="19"/>
      <c r="J460" s="18">
        <f>IF($F460="","",IFERROR(IF(INDEX('製品登録台帳'!$E$5:$E$1004,MATCH($F460,'製品登録台帳'!$D$5:$D$1004,0))=0,"台帳になし",INDEX('製品登録台帳'!$E$5:$E$1004,MATCH($F460,'製品登録台帳'!$D$5:$D$1004,0))),"台帳になし"))</f>
        <v/>
      </c>
      <c r="K460" s="15"/>
      <c r="L460" s="18">
        <f>IF(AND(ISNUMBER($U460),ISNUMBER($V460),$V460&gt;0),IF(DAY($U460)&gt;DAY(DATE(YEAR($U460),MONTH($U460)+$V460+1,0)),DATE(YEAR($U460),MONTH($U460)+$V460+1,0),DATE(YEAR($U460),MONTH($U460)+$V460,DAY($U460))-1),"")</f>
        <v/>
      </c>
      <c r="M460" s="6">
        <f>IF($A460&amp;$D460&amp;$F460="","",IF($L460="","確認が必要",IF(ISNUMBER($B460),IF($B460&lt;=$L460,"期間内の目安","期限切れの目安"),"受付日を入力")))</f>
        <v/>
      </c>
      <c r="N460" s="12"/>
      <c r="O460" s="19"/>
      <c r="P460" s="12"/>
      <c r="Q460" s="15"/>
      <c r="R460" s="15"/>
      <c r="S460" s="17">
        <f>IF(OR(NOT(ISNUMBER($B460)),$C460="完了"),"",TODAY()-$B460)</f>
        <v/>
      </c>
      <c r="T460" s="12"/>
      <c r="U460" s="18">
        <f>IF(ISNUMBER($K460),$K460,IF(ISNUMBER($J460),$J460,""))</f>
        <v/>
      </c>
      <c r="V460" s="17">
        <f>IF($D460="","",IFERROR(INDEX('製品一覧'!$C$5:$C$54,MATCH($D460,'製品一覧'!$A$5:$A$54,0)),""))</f>
        <v/>
      </c>
    </row>
    <row r="461" spans="1:22">
      <c r="A461" s="11"/>
      <c r="B461" s="15"/>
      <c r="C461" s="12"/>
      <c r="D461" s="11"/>
      <c r="E461" s="16">
        <f>IF($D461="","",IFERROR(INDEX('製品一覧'!$B$5:$B$54,MATCH($D461,'製品一覧'!$A$5:$A$54,0)),"型番が未登録"))</f>
        <v/>
      </c>
      <c r="F461" s="11"/>
      <c r="G461" s="12"/>
      <c r="H461" s="12"/>
      <c r="I461" s="19"/>
      <c r="J461" s="18">
        <f>IF($F461="","",IFERROR(IF(INDEX('製品登録台帳'!$E$5:$E$1004,MATCH($F461,'製品登録台帳'!$D$5:$D$1004,0))=0,"台帳になし",INDEX('製品登録台帳'!$E$5:$E$1004,MATCH($F461,'製品登録台帳'!$D$5:$D$1004,0))),"台帳になし"))</f>
        <v/>
      </c>
      <c r="K461" s="15"/>
      <c r="L461" s="18">
        <f>IF(AND(ISNUMBER($U461),ISNUMBER($V461),$V461&gt;0),IF(DAY($U461)&gt;DAY(DATE(YEAR($U461),MONTH($U461)+$V461+1,0)),DATE(YEAR($U461),MONTH($U461)+$V461+1,0),DATE(YEAR($U461),MONTH($U461)+$V461,DAY($U461))-1),"")</f>
        <v/>
      </c>
      <c r="M461" s="6">
        <f>IF($A461&amp;$D461&amp;$F461="","",IF($L461="","確認が必要",IF(ISNUMBER($B461),IF($B461&lt;=$L461,"期間内の目安","期限切れの目安"),"受付日を入力")))</f>
        <v/>
      </c>
      <c r="N461" s="12"/>
      <c r="O461" s="19"/>
      <c r="P461" s="12"/>
      <c r="Q461" s="15"/>
      <c r="R461" s="15"/>
      <c r="S461" s="17">
        <f>IF(OR(NOT(ISNUMBER($B461)),$C461="完了"),"",TODAY()-$B461)</f>
        <v/>
      </c>
      <c r="T461" s="12"/>
      <c r="U461" s="18">
        <f>IF(ISNUMBER($K461),$K461,IF(ISNUMBER($J461),$J461,""))</f>
        <v/>
      </c>
      <c r="V461" s="17">
        <f>IF($D461="","",IFERROR(INDEX('製品一覧'!$C$5:$C$54,MATCH($D461,'製品一覧'!$A$5:$A$54,0)),""))</f>
        <v/>
      </c>
    </row>
    <row r="462" spans="1:22">
      <c r="A462" s="11"/>
      <c r="B462" s="15"/>
      <c r="C462" s="12"/>
      <c r="D462" s="11"/>
      <c r="E462" s="16">
        <f>IF($D462="","",IFERROR(INDEX('製品一覧'!$B$5:$B$54,MATCH($D462,'製品一覧'!$A$5:$A$54,0)),"型番が未登録"))</f>
        <v/>
      </c>
      <c r="F462" s="11"/>
      <c r="G462" s="12"/>
      <c r="H462" s="12"/>
      <c r="I462" s="19"/>
      <c r="J462" s="18">
        <f>IF($F462="","",IFERROR(IF(INDEX('製品登録台帳'!$E$5:$E$1004,MATCH($F462,'製品登録台帳'!$D$5:$D$1004,0))=0,"台帳になし",INDEX('製品登録台帳'!$E$5:$E$1004,MATCH($F462,'製品登録台帳'!$D$5:$D$1004,0))),"台帳になし"))</f>
        <v/>
      </c>
      <c r="K462" s="15"/>
      <c r="L462" s="18">
        <f>IF(AND(ISNUMBER($U462),ISNUMBER($V462),$V462&gt;0),IF(DAY($U462)&gt;DAY(DATE(YEAR($U462),MONTH($U462)+$V462+1,0)),DATE(YEAR($U462),MONTH($U462)+$V462+1,0),DATE(YEAR($U462),MONTH($U462)+$V462,DAY($U462))-1),"")</f>
        <v/>
      </c>
      <c r="M462" s="6">
        <f>IF($A462&amp;$D462&amp;$F462="","",IF($L462="","確認が必要",IF(ISNUMBER($B462),IF($B462&lt;=$L462,"期間内の目安","期限切れの目安"),"受付日を入力")))</f>
        <v/>
      </c>
      <c r="N462" s="12"/>
      <c r="O462" s="19"/>
      <c r="P462" s="12"/>
      <c r="Q462" s="15"/>
      <c r="R462" s="15"/>
      <c r="S462" s="17">
        <f>IF(OR(NOT(ISNUMBER($B462)),$C462="完了"),"",TODAY()-$B462)</f>
        <v/>
      </c>
      <c r="T462" s="12"/>
      <c r="U462" s="18">
        <f>IF(ISNUMBER($K462),$K462,IF(ISNUMBER($J462),$J462,""))</f>
        <v/>
      </c>
      <c r="V462" s="17">
        <f>IF($D462="","",IFERROR(INDEX('製品一覧'!$C$5:$C$54,MATCH($D462,'製品一覧'!$A$5:$A$54,0)),""))</f>
        <v/>
      </c>
    </row>
    <row r="463" spans="1:22">
      <c r="A463" s="11"/>
      <c r="B463" s="15"/>
      <c r="C463" s="12"/>
      <c r="D463" s="11"/>
      <c r="E463" s="16">
        <f>IF($D463="","",IFERROR(INDEX('製品一覧'!$B$5:$B$54,MATCH($D463,'製品一覧'!$A$5:$A$54,0)),"型番が未登録"))</f>
        <v/>
      </c>
      <c r="F463" s="11"/>
      <c r="G463" s="12"/>
      <c r="H463" s="12"/>
      <c r="I463" s="19"/>
      <c r="J463" s="18">
        <f>IF($F463="","",IFERROR(IF(INDEX('製品登録台帳'!$E$5:$E$1004,MATCH($F463,'製品登録台帳'!$D$5:$D$1004,0))=0,"台帳になし",INDEX('製品登録台帳'!$E$5:$E$1004,MATCH($F463,'製品登録台帳'!$D$5:$D$1004,0))),"台帳になし"))</f>
        <v/>
      </c>
      <c r="K463" s="15"/>
      <c r="L463" s="18">
        <f>IF(AND(ISNUMBER($U463),ISNUMBER($V463),$V463&gt;0),IF(DAY($U463)&gt;DAY(DATE(YEAR($U463),MONTH($U463)+$V463+1,0)),DATE(YEAR($U463),MONTH($U463)+$V463+1,0),DATE(YEAR($U463),MONTH($U463)+$V463,DAY($U463))-1),"")</f>
        <v/>
      </c>
      <c r="M463" s="6">
        <f>IF($A463&amp;$D463&amp;$F463="","",IF($L463="","確認が必要",IF(ISNUMBER($B463),IF($B463&lt;=$L463,"期間内の目安","期限切れの目安"),"受付日を入力")))</f>
        <v/>
      </c>
      <c r="N463" s="12"/>
      <c r="O463" s="19"/>
      <c r="P463" s="12"/>
      <c r="Q463" s="15"/>
      <c r="R463" s="15"/>
      <c r="S463" s="17">
        <f>IF(OR(NOT(ISNUMBER($B463)),$C463="完了"),"",TODAY()-$B463)</f>
        <v/>
      </c>
      <c r="T463" s="12"/>
      <c r="U463" s="18">
        <f>IF(ISNUMBER($K463),$K463,IF(ISNUMBER($J463),$J463,""))</f>
        <v/>
      </c>
      <c r="V463" s="17">
        <f>IF($D463="","",IFERROR(INDEX('製品一覧'!$C$5:$C$54,MATCH($D463,'製品一覧'!$A$5:$A$54,0)),""))</f>
        <v/>
      </c>
    </row>
    <row r="464" spans="1:22">
      <c r="A464" s="11"/>
      <c r="B464" s="15"/>
      <c r="C464" s="12"/>
      <c r="D464" s="11"/>
      <c r="E464" s="16">
        <f>IF($D464="","",IFERROR(INDEX('製品一覧'!$B$5:$B$54,MATCH($D464,'製品一覧'!$A$5:$A$54,0)),"型番が未登録"))</f>
        <v/>
      </c>
      <c r="F464" s="11"/>
      <c r="G464" s="12"/>
      <c r="H464" s="12"/>
      <c r="I464" s="19"/>
      <c r="J464" s="18">
        <f>IF($F464="","",IFERROR(IF(INDEX('製品登録台帳'!$E$5:$E$1004,MATCH($F464,'製品登録台帳'!$D$5:$D$1004,0))=0,"台帳になし",INDEX('製品登録台帳'!$E$5:$E$1004,MATCH($F464,'製品登録台帳'!$D$5:$D$1004,0))),"台帳になし"))</f>
        <v/>
      </c>
      <c r="K464" s="15"/>
      <c r="L464" s="18">
        <f>IF(AND(ISNUMBER($U464),ISNUMBER($V464),$V464&gt;0),IF(DAY($U464)&gt;DAY(DATE(YEAR($U464),MONTH($U464)+$V464+1,0)),DATE(YEAR($U464),MONTH($U464)+$V464+1,0),DATE(YEAR($U464),MONTH($U464)+$V464,DAY($U464))-1),"")</f>
        <v/>
      </c>
      <c r="M464" s="6">
        <f>IF($A464&amp;$D464&amp;$F464="","",IF($L464="","確認が必要",IF(ISNUMBER($B464),IF($B464&lt;=$L464,"期間内の目安","期限切れの目安"),"受付日を入力")))</f>
        <v/>
      </c>
      <c r="N464" s="12"/>
      <c r="O464" s="19"/>
      <c r="P464" s="12"/>
      <c r="Q464" s="15"/>
      <c r="R464" s="15"/>
      <c r="S464" s="17">
        <f>IF(OR(NOT(ISNUMBER($B464)),$C464="完了"),"",TODAY()-$B464)</f>
        <v/>
      </c>
      <c r="T464" s="12"/>
      <c r="U464" s="18">
        <f>IF(ISNUMBER($K464),$K464,IF(ISNUMBER($J464),$J464,""))</f>
        <v/>
      </c>
      <c r="V464" s="17">
        <f>IF($D464="","",IFERROR(INDEX('製品一覧'!$C$5:$C$54,MATCH($D464,'製品一覧'!$A$5:$A$54,0)),""))</f>
        <v/>
      </c>
    </row>
    <row r="465" spans="1:22">
      <c r="A465" s="11"/>
      <c r="B465" s="15"/>
      <c r="C465" s="12"/>
      <c r="D465" s="11"/>
      <c r="E465" s="16">
        <f>IF($D465="","",IFERROR(INDEX('製品一覧'!$B$5:$B$54,MATCH($D465,'製品一覧'!$A$5:$A$54,0)),"型番が未登録"))</f>
        <v/>
      </c>
      <c r="F465" s="11"/>
      <c r="G465" s="12"/>
      <c r="H465" s="12"/>
      <c r="I465" s="19"/>
      <c r="J465" s="18">
        <f>IF($F465="","",IFERROR(IF(INDEX('製品登録台帳'!$E$5:$E$1004,MATCH($F465,'製品登録台帳'!$D$5:$D$1004,0))=0,"台帳になし",INDEX('製品登録台帳'!$E$5:$E$1004,MATCH($F465,'製品登録台帳'!$D$5:$D$1004,0))),"台帳になし"))</f>
        <v/>
      </c>
      <c r="K465" s="15"/>
      <c r="L465" s="18">
        <f>IF(AND(ISNUMBER($U465),ISNUMBER($V465),$V465&gt;0),IF(DAY($U465)&gt;DAY(DATE(YEAR($U465),MONTH($U465)+$V465+1,0)),DATE(YEAR($U465),MONTH($U465)+$V465+1,0),DATE(YEAR($U465),MONTH($U465)+$V465,DAY($U465))-1),"")</f>
        <v/>
      </c>
      <c r="M465" s="6">
        <f>IF($A465&amp;$D465&amp;$F465="","",IF($L465="","確認が必要",IF(ISNUMBER($B465),IF($B465&lt;=$L465,"期間内の目安","期限切れの目安"),"受付日を入力")))</f>
        <v/>
      </c>
      <c r="N465" s="12"/>
      <c r="O465" s="19"/>
      <c r="P465" s="12"/>
      <c r="Q465" s="15"/>
      <c r="R465" s="15"/>
      <c r="S465" s="17">
        <f>IF(OR(NOT(ISNUMBER($B465)),$C465="完了"),"",TODAY()-$B465)</f>
        <v/>
      </c>
      <c r="T465" s="12"/>
      <c r="U465" s="18">
        <f>IF(ISNUMBER($K465),$K465,IF(ISNUMBER($J465),$J465,""))</f>
        <v/>
      </c>
      <c r="V465" s="17">
        <f>IF($D465="","",IFERROR(INDEX('製品一覧'!$C$5:$C$54,MATCH($D465,'製品一覧'!$A$5:$A$54,0)),""))</f>
        <v/>
      </c>
    </row>
    <row r="466" spans="1:22">
      <c r="A466" s="11"/>
      <c r="B466" s="15"/>
      <c r="C466" s="12"/>
      <c r="D466" s="11"/>
      <c r="E466" s="16">
        <f>IF($D466="","",IFERROR(INDEX('製品一覧'!$B$5:$B$54,MATCH($D466,'製品一覧'!$A$5:$A$54,0)),"型番が未登録"))</f>
        <v/>
      </c>
      <c r="F466" s="11"/>
      <c r="G466" s="12"/>
      <c r="H466" s="12"/>
      <c r="I466" s="19"/>
      <c r="J466" s="18">
        <f>IF($F466="","",IFERROR(IF(INDEX('製品登録台帳'!$E$5:$E$1004,MATCH($F466,'製品登録台帳'!$D$5:$D$1004,0))=0,"台帳になし",INDEX('製品登録台帳'!$E$5:$E$1004,MATCH($F466,'製品登録台帳'!$D$5:$D$1004,0))),"台帳になし"))</f>
        <v/>
      </c>
      <c r="K466" s="15"/>
      <c r="L466" s="18">
        <f>IF(AND(ISNUMBER($U466),ISNUMBER($V466),$V466&gt;0),IF(DAY($U466)&gt;DAY(DATE(YEAR($U466),MONTH($U466)+$V466+1,0)),DATE(YEAR($U466),MONTH($U466)+$V466+1,0),DATE(YEAR($U466),MONTH($U466)+$V466,DAY($U466))-1),"")</f>
        <v/>
      </c>
      <c r="M466" s="6">
        <f>IF($A466&amp;$D466&amp;$F466="","",IF($L466="","確認が必要",IF(ISNUMBER($B466),IF($B466&lt;=$L466,"期間内の目安","期限切れの目安"),"受付日を入力")))</f>
        <v/>
      </c>
      <c r="N466" s="12"/>
      <c r="O466" s="19"/>
      <c r="P466" s="12"/>
      <c r="Q466" s="15"/>
      <c r="R466" s="15"/>
      <c r="S466" s="17">
        <f>IF(OR(NOT(ISNUMBER($B466)),$C466="完了"),"",TODAY()-$B466)</f>
        <v/>
      </c>
      <c r="T466" s="12"/>
      <c r="U466" s="18">
        <f>IF(ISNUMBER($K466),$K466,IF(ISNUMBER($J466),$J466,""))</f>
        <v/>
      </c>
      <c r="V466" s="17">
        <f>IF($D466="","",IFERROR(INDEX('製品一覧'!$C$5:$C$54,MATCH($D466,'製品一覧'!$A$5:$A$54,0)),""))</f>
        <v/>
      </c>
    </row>
    <row r="467" spans="1:22">
      <c r="A467" s="11"/>
      <c r="B467" s="15"/>
      <c r="C467" s="12"/>
      <c r="D467" s="11"/>
      <c r="E467" s="16">
        <f>IF($D467="","",IFERROR(INDEX('製品一覧'!$B$5:$B$54,MATCH($D467,'製品一覧'!$A$5:$A$54,0)),"型番が未登録"))</f>
        <v/>
      </c>
      <c r="F467" s="11"/>
      <c r="G467" s="12"/>
      <c r="H467" s="12"/>
      <c r="I467" s="19"/>
      <c r="J467" s="18">
        <f>IF($F467="","",IFERROR(IF(INDEX('製品登録台帳'!$E$5:$E$1004,MATCH($F467,'製品登録台帳'!$D$5:$D$1004,0))=0,"台帳になし",INDEX('製品登録台帳'!$E$5:$E$1004,MATCH($F467,'製品登録台帳'!$D$5:$D$1004,0))),"台帳になし"))</f>
        <v/>
      </c>
      <c r="K467" s="15"/>
      <c r="L467" s="18">
        <f>IF(AND(ISNUMBER($U467),ISNUMBER($V467),$V467&gt;0),IF(DAY($U467)&gt;DAY(DATE(YEAR($U467),MONTH($U467)+$V467+1,0)),DATE(YEAR($U467),MONTH($U467)+$V467+1,0),DATE(YEAR($U467),MONTH($U467)+$V467,DAY($U467))-1),"")</f>
        <v/>
      </c>
      <c r="M467" s="6">
        <f>IF($A467&amp;$D467&amp;$F467="","",IF($L467="","確認が必要",IF(ISNUMBER($B467),IF($B467&lt;=$L467,"期間内の目安","期限切れの目安"),"受付日を入力")))</f>
        <v/>
      </c>
      <c r="N467" s="12"/>
      <c r="O467" s="19"/>
      <c r="P467" s="12"/>
      <c r="Q467" s="15"/>
      <c r="R467" s="15"/>
      <c r="S467" s="17">
        <f>IF(OR(NOT(ISNUMBER($B467)),$C467="完了"),"",TODAY()-$B467)</f>
        <v/>
      </c>
      <c r="T467" s="12"/>
      <c r="U467" s="18">
        <f>IF(ISNUMBER($K467),$K467,IF(ISNUMBER($J467),$J467,""))</f>
        <v/>
      </c>
      <c r="V467" s="17">
        <f>IF($D467="","",IFERROR(INDEX('製品一覧'!$C$5:$C$54,MATCH($D467,'製品一覧'!$A$5:$A$54,0)),""))</f>
        <v/>
      </c>
    </row>
    <row r="468" spans="1:22">
      <c r="A468" s="11"/>
      <c r="B468" s="15"/>
      <c r="C468" s="12"/>
      <c r="D468" s="11"/>
      <c r="E468" s="16">
        <f>IF($D468="","",IFERROR(INDEX('製品一覧'!$B$5:$B$54,MATCH($D468,'製品一覧'!$A$5:$A$54,0)),"型番が未登録"))</f>
        <v/>
      </c>
      <c r="F468" s="11"/>
      <c r="G468" s="12"/>
      <c r="H468" s="12"/>
      <c r="I468" s="19"/>
      <c r="J468" s="18">
        <f>IF($F468="","",IFERROR(IF(INDEX('製品登録台帳'!$E$5:$E$1004,MATCH($F468,'製品登録台帳'!$D$5:$D$1004,0))=0,"台帳になし",INDEX('製品登録台帳'!$E$5:$E$1004,MATCH($F468,'製品登録台帳'!$D$5:$D$1004,0))),"台帳になし"))</f>
        <v/>
      </c>
      <c r="K468" s="15"/>
      <c r="L468" s="18">
        <f>IF(AND(ISNUMBER($U468),ISNUMBER($V468),$V468&gt;0),IF(DAY($U468)&gt;DAY(DATE(YEAR($U468),MONTH($U468)+$V468+1,0)),DATE(YEAR($U468),MONTH($U468)+$V468+1,0),DATE(YEAR($U468),MONTH($U468)+$V468,DAY($U468))-1),"")</f>
        <v/>
      </c>
      <c r="M468" s="6">
        <f>IF($A468&amp;$D468&amp;$F468="","",IF($L468="","確認が必要",IF(ISNUMBER($B468),IF($B468&lt;=$L468,"期間内の目安","期限切れの目安"),"受付日を入力")))</f>
        <v/>
      </c>
      <c r="N468" s="12"/>
      <c r="O468" s="19"/>
      <c r="P468" s="12"/>
      <c r="Q468" s="15"/>
      <c r="R468" s="15"/>
      <c r="S468" s="17">
        <f>IF(OR(NOT(ISNUMBER($B468)),$C468="完了"),"",TODAY()-$B468)</f>
        <v/>
      </c>
      <c r="T468" s="12"/>
      <c r="U468" s="18">
        <f>IF(ISNUMBER($K468),$K468,IF(ISNUMBER($J468),$J468,""))</f>
        <v/>
      </c>
      <c r="V468" s="17">
        <f>IF($D468="","",IFERROR(INDEX('製品一覧'!$C$5:$C$54,MATCH($D468,'製品一覧'!$A$5:$A$54,0)),""))</f>
        <v/>
      </c>
    </row>
    <row r="469" spans="1:22">
      <c r="A469" s="11"/>
      <c r="B469" s="15"/>
      <c r="C469" s="12"/>
      <c r="D469" s="11"/>
      <c r="E469" s="16">
        <f>IF($D469="","",IFERROR(INDEX('製品一覧'!$B$5:$B$54,MATCH($D469,'製品一覧'!$A$5:$A$54,0)),"型番が未登録"))</f>
        <v/>
      </c>
      <c r="F469" s="11"/>
      <c r="G469" s="12"/>
      <c r="H469" s="12"/>
      <c r="I469" s="19"/>
      <c r="J469" s="18">
        <f>IF($F469="","",IFERROR(IF(INDEX('製品登録台帳'!$E$5:$E$1004,MATCH($F469,'製品登録台帳'!$D$5:$D$1004,0))=0,"台帳になし",INDEX('製品登録台帳'!$E$5:$E$1004,MATCH($F469,'製品登録台帳'!$D$5:$D$1004,0))),"台帳になし"))</f>
        <v/>
      </c>
      <c r="K469" s="15"/>
      <c r="L469" s="18">
        <f>IF(AND(ISNUMBER($U469),ISNUMBER($V469),$V469&gt;0),IF(DAY($U469)&gt;DAY(DATE(YEAR($U469),MONTH($U469)+$V469+1,0)),DATE(YEAR($U469),MONTH($U469)+$V469+1,0),DATE(YEAR($U469),MONTH($U469)+$V469,DAY($U469))-1),"")</f>
        <v/>
      </c>
      <c r="M469" s="6">
        <f>IF($A469&amp;$D469&amp;$F469="","",IF($L469="","確認が必要",IF(ISNUMBER($B469),IF($B469&lt;=$L469,"期間内の目安","期限切れの目安"),"受付日を入力")))</f>
        <v/>
      </c>
      <c r="N469" s="12"/>
      <c r="O469" s="19"/>
      <c r="P469" s="12"/>
      <c r="Q469" s="15"/>
      <c r="R469" s="15"/>
      <c r="S469" s="17">
        <f>IF(OR(NOT(ISNUMBER($B469)),$C469="完了"),"",TODAY()-$B469)</f>
        <v/>
      </c>
      <c r="T469" s="12"/>
      <c r="U469" s="18">
        <f>IF(ISNUMBER($K469),$K469,IF(ISNUMBER($J469),$J469,""))</f>
        <v/>
      </c>
      <c r="V469" s="17">
        <f>IF($D469="","",IFERROR(INDEX('製品一覧'!$C$5:$C$54,MATCH($D469,'製品一覧'!$A$5:$A$54,0)),""))</f>
        <v/>
      </c>
    </row>
    <row r="470" spans="1:22">
      <c r="A470" s="11"/>
      <c r="B470" s="15"/>
      <c r="C470" s="12"/>
      <c r="D470" s="11"/>
      <c r="E470" s="16">
        <f>IF($D470="","",IFERROR(INDEX('製品一覧'!$B$5:$B$54,MATCH($D470,'製品一覧'!$A$5:$A$54,0)),"型番が未登録"))</f>
        <v/>
      </c>
      <c r="F470" s="11"/>
      <c r="G470" s="12"/>
      <c r="H470" s="12"/>
      <c r="I470" s="19"/>
      <c r="J470" s="18">
        <f>IF($F470="","",IFERROR(IF(INDEX('製品登録台帳'!$E$5:$E$1004,MATCH($F470,'製品登録台帳'!$D$5:$D$1004,0))=0,"台帳になし",INDEX('製品登録台帳'!$E$5:$E$1004,MATCH($F470,'製品登録台帳'!$D$5:$D$1004,0))),"台帳になし"))</f>
        <v/>
      </c>
      <c r="K470" s="15"/>
      <c r="L470" s="18">
        <f>IF(AND(ISNUMBER($U470),ISNUMBER($V470),$V470&gt;0),IF(DAY($U470)&gt;DAY(DATE(YEAR($U470),MONTH($U470)+$V470+1,0)),DATE(YEAR($U470),MONTH($U470)+$V470+1,0),DATE(YEAR($U470),MONTH($U470)+$V470,DAY($U470))-1),"")</f>
        <v/>
      </c>
      <c r="M470" s="6">
        <f>IF($A470&amp;$D470&amp;$F470="","",IF($L470="","確認が必要",IF(ISNUMBER($B470),IF($B470&lt;=$L470,"期間内の目安","期限切れの目安"),"受付日を入力")))</f>
        <v/>
      </c>
      <c r="N470" s="12"/>
      <c r="O470" s="19"/>
      <c r="P470" s="12"/>
      <c r="Q470" s="15"/>
      <c r="R470" s="15"/>
      <c r="S470" s="17">
        <f>IF(OR(NOT(ISNUMBER($B470)),$C470="完了"),"",TODAY()-$B470)</f>
        <v/>
      </c>
      <c r="T470" s="12"/>
      <c r="U470" s="18">
        <f>IF(ISNUMBER($K470),$K470,IF(ISNUMBER($J470),$J470,""))</f>
        <v/>
      </c>
      <c r="V470" s="17">
        <f>IF($D470="","",IFERROR(INDEX('製品一覧'!$C$5:$C$54,MATCH($D470,'製品一覧'!$A$5:$A$54,0)),""))</f>
        <v/>
      </c>
    </row>
    <row r="471" spans="1:22">
      <c r="A471" s="11"/>
      <c r="B471" s="15"/>
      <c r="C471" s="12"/>
      <c r="D471" s="11"/>
      <c r="E471" s="16">
        <f>IF($D471="","",IFERROR(INDEX('製品一覧'!$B$5:$B$54,MATCH($D471,'製品一覧'!$A$5:$A$54,0)),"型番が未登録"))</f>
        <v/>
      </c>
      <c r="F471" s="11"/>
      <c r="G471" s="12"/>
      <c r="H471" s="12"/>
      <c r="I471" s="19"/>
      <c r="J471" s="18">
        <f>IF($F471="","",IFERROR(IF(INDEX('製品登録台帳'!$E$5:$E$1004,MATCH($F471,'製品登録台帳'!$D$5:$D$1004,0))=0,"台帳になし",INDEX('製品登録台帳'!$E$5:$E$1004,MATCH($F471,'製品登録台帳'!$D$5:$D$1004,0))),"台帳になし"))</f>
        <v/>
      </c>
      <c r="K471" s="15"/>
      <c r="L471" s="18">
        <f>IF(AND(ISNUMBER($U471),ISNUMBER($V471),$V471&gt;0),IF(DAY($U471)&gt;DAY(DATE(YEAR($U471),MONTH($U471)+$V471+1,0)),DATE(YEAR($U471),MONTH($U471)+$V471+1,0),DATE(YEAR($U471),MONTH($U471)+$V471,DAY($U471))-1),"")</f>
        <v/>
      </c>
      <c r="M471" s="6">
        <f>IF($A471&amp;$D471&amp;$F471="","",IF($L471="","確認が必要",IF(ISNUMBER($B471),IF($B471&lt;=$L471,"期間内の目安","期限切れの目安"),"受付日を入力")))</f>
        <v/>
      </c>
      <c r="N471" s="12"/>
      <c r="O471" s="19"/>
      <c r="P471" s="12"/>
      <c r="Q471" s="15"/>
      <c r="R471" s="15"/>
      <c r="S471" s="17">
        <f>IF(OR(NOT(ISNUMBER($B471)),$C471="完了"),"",TODAY()-$B471)</f>
        <v/>
      </c>
      <c r="T471" s="12"/>
      <c r="U471" s="18">
        <f>IF(ISNUMBER($K471),$K471,IF(ISNUMBER($J471),$J471,""))</f>
        <v/>
      </c>
      <c r="V471" s="17">
        <f>IF($D471="","",IFERROR(INDEX('製品一覧'!$C$5:$C$54,MATCH($D471,'製品一覧'!$A$5:$A$54,0)),""))</f>
        <v/>
      </c>
    </row>
    <row r="472" spans="1:22">
      <c r="A472" s="11"/>
      <c r="B472" s="15"/>
      <c r="C472" s="12"/>
      <c r="D472" s="11"/>
      <c r="E472" s="16">
        <f>IF($D472="","",IFERROR(INDEX('製品一覧'!$B$5:$B$54,MATCH($D472,'製品一覧'!$A$5:$A$54,0)),"型番が未登録"))</f>
        <v/>
      </c>
      <c r="F472" s="11"/>
      <c r="G472" s="12"/>
      <c r="H472" s="12"/>
      <c r="I472" s="19"/>
      <c r="J472" s="18">
        <f>IF($F472="","",IFERROR(IF(INDEX('製品登録台帳'!$E$5:$E$1004,MATCH($F472,'製品登録台帳'!$D$5:$D$1004,0))=0,"台帳になし",INDEX('製品登録台帳'!$E$5:$E$1004,MATCH($F472,'製品登録台帳'!$D$5:$D$1004,0))),"台帳になし"))</f>
        <v/>
      </c>
      <c r="K472" s="15"/>
      <c r="L472" s="18">
        <f>IF(AND(ISNUMBER($U472),ISNUMBER($V472),$V472&gt;0),IF(DAY($U472)&gt;DAY(DATE(YEAR($U472),MONTH($U472)+$V472+1,0)),DATE(YEAR($U472),MONTH($U472)+$V472+1,0),DATE(YEAR($U472),MONTH($U472)+$V472,DAY($U472))-1),"")</f>
        <v/>
      </c>
      <c r="M472" s="6">
        <f>IF($A472&amp;$D472&amp;$F472="","",IF($L472="","確認が必要",IF(ISNUMBER($B472),IF($B472&lt;=$L472,"期間内の目安","期限切れの目安"),"受付日を入力")))</f>
        <v/>
      </c>
      <c r="N472" s="12"/>
      <c r="O472" s="19"/>
      <c r="P472" s="12"/>
      <c r="Q472" s="15"/>
      <c r="R472" s="15"/>
      <c r="S472" s="17">
        <f>IF(OR(NOT(ISNUMBER($B472)),$C472="完了"),"",TODAY()-$B472)</f>
        <v/>
      </c>
      <c r="T472" s="12"/>
      <c r="U472" s="18">
        <f>IF(ISNUMBER($K472),$K472,IF(ISNUMBER($J472),$J472,""))</f>
        <v/>
      </c>
      <c r="V472" s="17">
        <f>IF($D472="","",IFERROR(INDEX('製品一覧'!$C$5:$C$54,MATCH($D472,'製品一覧'!$A$5:$A$54,0)),""))</f>
        <v/>
      </c>
    </row>
    <row r="473" spans="1:22">
      <c r="A473" s="11"/>
      <c r="B473" s="15"/>
      <c r="C473" s="12"/>
      <c r="D473" s="11"/>
      <c r="E473" s="16">
        <f>IF($D473="","",IFERROR(INDEX('製品一覧'!$B$5:$B$54,MATCH($D473,'製品一覧'!$A$5:$A$54,0)),"型番が未登録"))</f>
        <v/>
      </c>
      <c r="F473" s="11"/>
      <c r="G473" s="12"/>
      <c r="H473" s="12"/>
      <c r="I473" s="19"/>
      <c r="J473" s="18">
        <f>IF($F473="","",IFERROR(IF(INDEX('製品登録台帳'!$E$5:$E$1004,MATCH($F473,'製品登録台帳'!$D$5:$D$1004,0))=0,"台帳になし",INDEX('製品登録台帳'!$E$5:$E$1004,MATCH($F473,'製品登録台帳'!$D$5:$D$1004,0))),"台帳になし"))</f>
        <v/>
      </c>
      <c r="K473" s="15"/>
      <c r="L473" s="18">
        <f>IF(AND(ISNUMBER($U473),ISNUMBER($V473),$V473&gt;0),IF(DAY($U473)&gt;DAY(DATE(YEAR($U473),MONTH($U473)+$V473+1,0)),DATE(YEAR($U473),MONTH($U473)+$V473+1,0),DATE(YEAR($U473),MONTH($U473)+$V473,DAY($U473))-1),"")</f>
        <v/>
      </c>
      <c r="M473" s="6">
        <f>IF($A473&amp;$D473&amp;$F473="","",IF($L473="","確認が必要",IF(ISNUMBER($B473),IF($B473&lt;=$L473,"期間内の目安","期限切れの目安"),"受付日を入力")))</f>
        <v/>
      </c>
      <c r="N473" s="12"/>
      <c r="O473" s="19"/>
      <c r="P473" s="12"/>
      <c r="Q473" s="15"/>
      <c r="R473" s="15"/>
      <c r="S473" s="17">
        <f>IF(OR(NOT(ISNUMBER($B473)),$C473="完了"),"",TODAY()-$B473)</f>
        <v/>
      </c>
      <c r="T473" s="12"/>
      <c r="U473" s="18">
        <f>IF(ISNUMBER($K473),$K473,IF(ISNUMBER($J473),$J473,""))</f>
        <v/>
      </c>
      <c r="V473" s="17">
        <f>IF($D473="","",IFERROR(INDEX('製品一覧'!$C$5:$C$54,MATCH($D473,'製品一覧'!$A$5:$A$54,0)),""))</f>
        <v/>
      </c>
    </row>
    <row r="474" spans="1:22">
      <c r="A474" s="11"/>
      <c r="B474" s="15"/>
      <c r="C474" s="12"/>
      <c r="D474" s="11"/>
      <c r="E474" s="16">
        <f>IF($D474="","",IFERROR(INDEX('製品一覧'!$B$5:$B$54,MATCH($D474,'製品一覧'!$A$5:$A$54,0)),"型番が未登録"))</f>
        <v/>
      </c>
      <c r="F474" s="11"/>
      <c r="G474" s="12"/>
      <c r="H474" s="12"/>
      <c r="I474" s="19"/>
      <c r="J474" s="18">
        <f>IF($F474="","",IFERROR(IF(INDEX('製品登録台帳'!$E$5:$E$1004,MATCH($F474,'製品登録台帳'!$D$5:$D$1004,0))=0,"台帳になし",INDEX('製品登録台帳'!$E$5:$E$1004,MATCH($F474,'製品登録台帳'!$D$5:$D$1004,0))),"台帳になし"))</f>
        <v/>
      </c>
      <c r="K474" s="15"/>
      <c r="L474" s="18">
        <f>IF(AND(ISNUMBER($U474),ISNUMBER($V474),$V474&gt;0),IF(DAY($U474)&gt;DAY(DATE(YEAR($U474),MONTH($U474)+$V474+1,0)),DATE(YEAR($U474),MONTH($U474)+$V474+1,0),DATE(YEAR($U474),MONTH($U474)+$V474,DAY($U474))-1),"")</f>
        <v/>
      </c>
      <c r="M474" s="6">
        <f>IF($A474&amp;$D474&amp;$F474="","",IF($L474="","確認が必要",IF(ISNUMBER($B474),IF($B474&lt;=$L474,"期間内の目安","期限切れの目安"),"受付日を入力")))</f>
        <v/>
      </c>
      <c r="N474" s="12"/>
      <c r="O474" s="19"/>
      <c r="P474" s="12"/>
      <c r="Q474" s="15"/>
      <c r="R474" s="15"/>
      <c r="S474" s="17">
        <f>IF(OR(NOT(ISNUMBER($B474)),$C474="完了"),"",TODAY()-$B474)</f>
        <v/>
      </c>
      <c r="T474" s="12"/>
      <c r="U474" s="18">
        <f>IF(ISNUMBER($K474),$K474,IF(ISNUMBER($J474),$J474,""))</f>
        <v/>
      </c>
      <c r="V474" s="17">
        <f>IF($D474="","",IFERROR(INDEX('製品一覧'!$C$5:$C$54,MATCH($D474,'製品一覧'!$A$5:$A$54,0)),""))</f>
        <v/>
      </c>
    </row>
    <row r="475" spans="1:22">
      <c r="A475" s="11"/>
      <c r="B475" s="15"/>
      <c r="C475" s="12"/>
      <c r="D475" s="11"/>
      <c r="E475" s="16">
        <f>IF($D475="","",IFERROR(INDEX('製品一覧'!$B$5:$B$54,MATCH($D475,'製品一覧'!$A$5:$A$54,0)),"型番が未登録"))</f>
        <v/>
      </c>
      <c r="F475" s="11"/>
      <c r="G475" s="12"/>
      <c r="H475" s="12"/>
      <c r="I475" s="19"/>
      <c r="J475" s="18">
        <f>IF($F475="","",IFERROR(IF(INDEX('製品登録台帳'!$E$5:$E$1004,MATCH($F475,'製品登録台帳'!$D$5:$D$1004,0))=0,"台帳になし",INDEX('製品登録台帳'!$E$5:$E$1004,MATCH($F475,'製品登録台帳'!$D$5:$D$1004,0))),"台帳になし"))</f>
        <v/>
      </c>
      <c r="K475" s="15"/>
      <c r="L475" s="18">
        <f>IF(AND(ISNUMBER($U475),ISNUMBER($V475),$V475&gt;0),IF(DAY($U475)&gt;DAY(DATE(YEAR($U475),MONTH($U475)+$V475+1,0)),DATE(YEAR($U475),MONTH($U475)+$V475+1,0),DATE(YEAR($U475),MONTH($U475)+$V475,DAY($U475))-1),"")</f>
        <v/>
      </c>
      <c r="M475" s="6">
        <f>IF($A475&amp;$D475&amp;$F475="","",IF($L475="","確認が必要",IF(ISNUMBER($B475),IF($B475&lt;=$L475,"期間内の目安","期限切れの目安"),"受付日を入力")))</f>
        <v/>
      </c>
      <c r="N475" s="12"/>
      <c r="O475" s="19"/>
      <c r="P475" s="12"/>
      <c r="Q475" s="15"/>
      <c r="R475" s="15"/>
      <c r="S475" s="17">
        <f>IF(OR(NOT(ISNUMBER($B475)),$C475="完了"),"",TODAY()-$B475)</f>
        <v/>
      </c>
      <c r="T475" s="12"/>
      <c r="U475" s="18">
        <f>IF(ISNUMBER($K475),$K475,IF(ISNUMBER($J475),$J475,""))</f>
        <v/>
      </c>
      <c r="V475" s="17">
        <f>IF($D475="","",IFERROR(INDEX('製品一覧'!$C$5:$C$54,MATCH($D475,'製品一覧'!$A$5:$A$54,0)),""))</f>
        <v/>
      </c>
    </row>
    <row r="476" spans="1:22">
      <c r="A476" s="11"/>
      <c r="B476" s="15"/>
      <c r="C476" s="12"/>
      <c r="D476" s="11"/>
      <c r="E476" s="16">
        <f>IF($D476="","",IFERROR(INDEX('製品一覧'!$B$5:$B$54,MATCH($D476,'製品一覧'!$A$5:$A$54,0)),"型番が未登録"))</f>
        <v/>
      </c>
      <c r="F476" s="11"/>
      <c r="G476" s="12"/>
      <c r="H476" s="12"/>
      <c r="I476" s="19"/>
      <c r="J476" s="18">
        <f>IF($F476="","",IFERROR(IF(INDEX('製品登録台帳'!$E$5:$E$1004,MATCH($F476,'製品登録台帳'!$D$5:$D$1004,0))=0,"台帳になし",INDEX('製品登録台帳'!$E$5:$E$1004,MATCH($F476,'製品登録台帳'!$D$5:$D$1004,0))),"台帳になし"))</f>
        <v/>
      </c>
      <c r="K476" s="15"/>
      <c r="L476" s="18">
        <f>IF(AND(ISNUMBER($U476),ISNUMBER($V476),$V476&gt;0),IF(DAY($U476)&gt;DAY(DATE(YEAR($U476),MONTH($U476)+$V476+1,0)),DATE(YEAR($U476),MONTH($U476)+$V476+1,0),DATE(YEAR($U476),MONTH($U476)+$V476,DAY($U476))-1),"")</f>
        <v/>
      </c>
      <c r="M476" s="6">
        <f>IF($A476&amp;$D476&amp;$F476="","",IF($L476="","確認が必要",IF(ISNUMBER($B476),IF($B476&lt;=$L476,"期間内の目安","期限切れの目安"),"受付日を入力")))</f>
        <v/>
      </c>
      <c r="N476" s="12"/>
      <c r="O476" s="19"/>
      <c r="P476" s="12"/>
      <c r="Q476" s="15"/>
      <c r="R476" s="15"/>
      <c r="S476" s="17">
        <f>IF(OR(NOT(ISNUMBER($B476)),$C476="完了"),"",TODAY()-$B476)</f>
        <v/>
      </c>
      <c r="T476" s="12"/>
      <c r="U476" s="18">
        <f>IF(ISNUMBER($K476),$K476,IF(ISNUMBER($J476),$J476,""))</f>
        <v/>
      </c>
      <c r="V476" s="17">
        <f>IF($D476="","",IFERROR(INDEX('製品一覧'!$C$5:$C$54,MATCH($D476,'製品一覧'!$A$5:$A$54,0)),""))</f>
        <v/>
      </c>
    </row>
    <row r="477" spans="1:22">
      <c r="A477" s="11"/>
      <c r="B477" s="15"/>
      <c r="C477" s="12"/>
      <c r="D477" s="11"/>
      <c r="E477" s="16">
        <f>IF($D477="","",IFERROR(INDEX('製品一覧'!$B$5:$B$54,MATCH($D477,'製品一覧'!$A$5:$A$54,0)),"型番が未登録"))</f>
        <v/>
      </c>
      <c r="F477" s="11"/>
      <c r="G477" s="12"/>
      <c r="H477" s="12"/>
      <c r="I477" s="19"/>
      <c r="J477" s="18">
        <f>IF($F477="","",IFERROR(IF(INDEX('製品登録台帳'!$E$5:$E$1004,MATCH($F477,'製品登録台帳'!$D$5:$D$1004,0))=0,"台帳になし",INDEX('製品登録台帳'!$E$5:$E$1004,MATCH($F477,'製品登録台帳'!$D$5:$D$1004,0))),"台帳になし"))</f>
        <v/>
      </c>
      <c r="K477" s="15"/>
      <c r="L477" s="18">
        <f>IF(AND(ISNUMBER($U477),ISNUMBER($V477),$V477&gt;0),IF(DAY($U477)&gt;DAY(DATE(YEAR($U477),MONTH($U477)+$V477+1,0)),DATE(YEAR($U477),MONTH($U477)+$V477+1,0),DATE(YEAR($U477),MONTH($U477)+$V477,DAY($U477))-1),"")</f>
        <v/>
      </c>
      <c r="M477" s="6">
        <f>IF($A477&amp;$D477&amp;$F477="","",IF($L477="","確認が必要",IF(ISNUMBER($B477),IF($B477&lt;=$L477,"期間内の目安","期限切れの目安"),"受付日を入力")))</f>
        <v/>
      </c>
      <c r="N477" s="12"/>
      <c r="O477" s="19"/>
      <c r="P477" s="12"/>
      <c r="Q477" s="15"/>
      <c r="R477" s="15"/>
      <c r="S477" s="17">
        <f>IF(OR(NOT(ISNUMBER($B477)),$C477="完了"),"",TODAY()-$B477)</f>
        <v/>
      </c>
      <c r="T477" s="12"/>
      <c r="U477" s="18">
        <f>IF(ISNUMBER($K477),$K477,IF(ISNUMBER($J477),$J477,""))</f>
        <v/>
      </c>
      <c r="V477" s="17">
        <f>IF($D477="","",IFERROR(INDEX('製品一覧'!$C$5:$C$54,MATCH($D477,'製品一覧'!$A$5:$A$54,0)),""))</f>
        <v/>
      </c>
    </row>
    <row r="478" spans="1:22">
      <c r="A478" s="11"/>
      <c r="B478" s="15"/>
      <c r="C478" s="12"/>
      <c r="D478" s="11"/>
      <c r="E478" s="16">
        <f>IF($D478="","",IFERROR(INDEX('製品一覧'!$B$5:$B$54,MATCH($D478,'製品一覧'!$A$5:$A$54,0)),"型番が未登録"))</f>
        <v/>
      </c>
      <c r="F478" s="11"/>
      <c r="G478" s="12"/>
      <c r="H478" s="12"/>
      <c r="I478" s="19"/>
      <c r="J478" s="18">
        <f>IF($F478="","",IFERROR(IF(INDEX('製品登録台帳'!$E$5:$E$1004,MATCH($F478,'製品登録台帳'!$D$5:$D$1004,0))=0,"台帳になし",INDEX('製品登録台帳'!$E$5:$E$1004,MATCH($F478,'製品登録台帳'!$D$5:$D$1004,0))),"台帳になし"))</f>
        <v/>
      </c>
      <c r="K478" s="15"/>
      <c r="L478" s="18">
        <f>IF(AND(ISNUMBER($U478),ISNUMBER($V478),$V478&gt;0),IF(DAY($U478)&gt;DAY(DATE(YEAR($U478),MONTH($U478)+$V478+1,0)),DATE(YEAR($U478),MONTH($U478)+$V478+1,0),DATE(YEAR($U478),MONTH($U478)+$V478,DAY($U478))-1),"")</f>
        <v/>
      </c>
      <c r="M478" s="6">
        <f>IF($A478&amp;$D478&amp;$F478="","",IF($L478="","確認が必要",IF(ISNUMBER($B478),IF($B478&lt;=$L478,"期間内の目安","期限切れの目安"),"受付日を入力")))</f>
        <v/>
      </c>
      <c r="N478" s="12"/>
      <c r="O478" s="19"/>
      <c r="P478" s="12"/>
      <c r="Q478" s="15"/>
      <c r="R478" s="15"/>
      <c r="S478" s="17">
        <f>IF(OR(NOT(ISNUMBER($B478)),$C478="完了"),"",TODAY()-$B478)</f>
        <v/>
      </c>
      <c r="T478" s="12"/>
      <c r="U478" s="18">
        <f>IF(ISNUMBER($K478),$K478,IF(ISNUMBER($J478),$J478,""))</f>
        <v/>
      </c>
      <c r="V478" s="17">
        <f>IF($D478="","",IFERROR(INDEX('製品一覧'!$C$5:$C$54,MATCH($D478,'製品一覧'!$A$5:$A$54,0)),""))</f>
        <v/>
      </c>
    </row>
    <row r="479" spans="1:22">
      <c r="A479" s="11"/>
      <c r="B479" s="15"/>
      <c r="C479" s="12"/>
      <c r="D479" s="11"/>
      <c r="E479" s="16">
        <f>IF($D479="","",IFERROR(INDEX('製品一覧'!$B$5:$B$54,MATCH($D479,'製品一覧'!$A$5:$A$54,0)),"型番が未登録"))</f>
        <v/>
      </c>
      <c r="F479" s="11"/>
      <c r="G479" s="12"/>
      <c r="H479" s="12"/>
      <c r="I479" s="19"/>
      <c r="J479" s="18">
        <f>IF($F479="","",IFERROR(IF(INDEX('製品登録台帳'!$E$5:$E$1004,MATCH($F479,'製品登録台帳'!$D$5:$D$1004,0))=0,"台帳になし",INDEX('製品登録台帳'!$E$5:$E$1004,MATCH($F479,'製品登録台帳'!$D$5:$D$1004,0))),"台帳になし"))</f>
        <v/>
      </c>
      <c r="K479" s="15"/>
      <c r="L479" s="18">
        <f>IF(AND(ISNUMBER($U479),ISNUMBER($V479),$V479&gt;0),IF(DAY($U479)&gt;DAY(DATE(YEAR($U479),MONTH($U479)+$V479+1,0)),DATE(YEAR($U479),MONTH($U479)+$V479+1,0),DATE(YEAR($U479),MONTH($U479)+$V479,DAY($U479))-1),"")</f>
        <v/>
      </c>
      <c r="M479" s="6">
        <f>IF($A479&amp;$D479&amp;$F479="","",IF($L479="","確認が必要",IF(ISNUMBER($B479),IF($B479&lt;=$L479,"期間内の目安","期限切れの目安"),"受付日を入力")))</f>
        <v/>
      </c>
      <c r="N479" s="12"/>
      <c r="O479" s="19"/>
      <c r="P479" s="12"/>
      <c r="Q479" s="15"/>
      <c r="R479" s="15"/>
      <c r="S479" s="17">
        <f>IF(OR(NOT(ISNUMBER($B479)),$C479="完了"),"",TODAY()-$B479)</f>
        <v/>
      </c>
      <c r="T479" s="12"/>
      <c r="U479" s="18">
        <f>IF(ISNUMBER($K479),$K479,IF(ISNUMBER($J479),$J479,""))</f>
        <v/>
      </c>
      <c r="V479" s="17">
        <f>IF($D479="","",IFERROR(INDEX('製品一覧'!$C$5:$C$54,MATCH($D479,'製品一覧'!$A$5:$A$54,0)),""))</f>
        <v/>
      </c>
    </row>
    <row r="480" spans="1:22">
      <c r="A480" s="11"/>
      <c r="B480" s="15"/>
      <c r="C480" s="12"/>
      <c r="D480" s="11"/>
      <c r="E480" s="16">
        <f>IF($D480="","",IFERROR(INDEX('製品一覧'!$B$5:$B$54,MATCH($D480,'製品一覧'!$A$5:$A$54,0)),"型番が未登録"))</f>
        <v/>
      </c>
      <c r="F480" s="11"/>
      <c r="G480" s="12"/>
      <c r="H480" s="12"/>
      <c r="I480" s="19"/>
      <c r="J480" s="18">
        <f>IF($F480="","",IFERROR(IF(INDEX('製品登録台帳'!$E$5:$E$1004,MATCH($F480,'製品登録台帳'!$D$5:$D$1004,0))=0,"台帳になし",INDEX('製品登録台帳'!$E$5:$E$1004,MATCH($F480,'製品登録台帳'!$D$5:$D$1004,0))),"台帳になし"))</f>
        <v/>
      </c>
      <c r="K480" s="15"/>
      <c r="L480" s="18">
        <f>IF(AND(ISNUMBER($U480),ISNUMBER($V480),$V480&gt;0),IF(DAY($U480)&gt;DAY(DATE(YEAR($U480),MONTH($U480)+$V480+1,0)),DATE(YEAR($U480),MONTH($U480)+$V480+1,0),DATE(YEAR($U480),MONTH($U480)+$V480,DAY($U480))-1),"")</f>
        <v/>
      </c>
      <c r="M480" s="6">
        <f>IF($A480&amp;$D480&amp;$F480="","",IF($L480="","確認が必要",IF(ISNUMBER($B480),IF($B480&lt;=$L480,"期間内の目安","期限切れの目安"),"受付日を入力")))</f>
        <v/>
      </c>
      <c r="N480" s="12"/>
      <c r="O480" s="19"/>
      <c r="P480" s="12"/>
      <c r="Q480" s="15"/>
      <c r="R480" s="15"/>
      <c r="S480" s="17">
        <f>IF(OR(NOT(ISNUMBER($B480)),$C480="完了"),"",TODAY()-$B480)</f>
        <v/>
      </c>
      <c r="T480" s="12"/>
      <c r="U480" s="18">
        <f>IF(ISNUMBER($K480),$K480,IF(ISNUMBER($J480),$J480,""))</f>
        <v/>
      </c>
      <c r="V480" s="17">
        <f>IF($D480="","",IFERROR(INDEX('製品一覧'!$C$5:$C$54,MATCH($D480,'製品一覧'!$A$5:$A$54,0)),""))</f>
        <v/>
      </c>
    </row>
    <row r="481" spans="1:22">
      <c r="A481" s="11"/>
      <c r="B481" s="15"/>
      <c r="C481" s="12"/>
      <c r="D481" s="11"/>
      <c r="E481" s="16">
        <f>IF($D481="","",IFERROR(INDEX('製品一覧'!$B$5:$B$54,MATCH($D481,'製品一覧'!$A$5:$A$54,0)),"型番が未登録"))</f>
        <v/>
      </c>
      <c r="F481" s="11"/>
      <c r="G481" s="12"/>
      <c r="H481" s="12"/>
      <c r="I481" s="19"/>
      <c r="J481" s="18">
        <f>IF($F481="","",IFERROR(IF(INDEX('製品登録台帳'!$E$5:$E$1004,MATCH($F481,'製品登録台帳'!$D$5:$D$1004,0))=0,"台帳になし",INDEX('製品登録台帳'!$E$5:$E$1004,MATCH($F481,'製品登録台帳'!$D$5:$D$1004,0))),"台帳になし"))</f>
        <v/>
      </c>
      <c r="K481" s="15"/>
      <c r="L481" s="18">
        <f>IF(AND(ISNUMBER($U481),ISNUMBER($V481),$V481&gt;0),IF(DAY($U481)&gt;DAY(DATE(YEAR($U481),MONTH($U481)+$V481+1,0)),DATE(YEAR($U481),MONTH($U481)+$V481+1,0),DATE(YEAR($U481),MONTH($U481)+$V481,DAY($U481))-1),"")</f>
        <v/>
      </c>
      <c r="M481" s="6">
        <f>IF($A481&amp;$D481&amp;$F481="","",IF($L481="","確認が必要",IF(ISNUMBER($B481),IF($B481&lt;=$L481,"期間内の目安","期限切れの目安"),"受付日を入力")))</f>
        <v/>
      </c>
      <c r="N481" s="12"/>
      <c r="O481" s="19"/>
      <c r="P481" s="12"/>
      <c r="Q481" s="15"/>
      <c r="R481" s="15"/>
      <c r="S481" s="17">
        <f>IF(OR(NOT(ISNUMBER($B481)),$C481="完了"),"",TODAY()-$B481)</f>
        <v/>
      </c>
      <c r="T481" s="12"/>
      <c r="U481" s="18">
        <f>IF(ISNUMBER($K481),$K481,IF(ISNUMBER($J481),$J481,""))</f>
        <v/>
      </c>
      <c r="V481" s="17">
        <f>IF($D481="","",IFERROR(INDEX('製品一覧'!$C$5:$C$54,MATCH($D481,'製品一覧'!$A$5:$A$54,0)),""))</f>
        <v/>
      </c>
    </row>
    <row r="482" spans="1:22">
      <c r="A482" s="11"/>
      <c r="B482" s="15"/>
      <c r="C482" s="12"/>
      <c r="D482" s="11"/>
      <c r="E482" s="16">
        <f>IF($D482="","",IFERROR(INDEX('製品一覧'!$B$5:$B$54,MATCH($D482,'製品一覧'!$A$5:$A$54,0)),"型番が未登録"))</f>
        <v/>
      </c>
      <c r="F482" s="11"/>
      <c r="G482" s="12"/>
      <c r="H482" s="12"/>
      <c r="I482" s="19"/>
      <c r="J482" s="18">
        <f>IF($F482="","",IFERROR(IF(INDEX('製品登録台帳'!$E$5:$E$1004,MATCH($F482,'製品登録台帳'!$D$5:$D$1004,0))=0,"台帳になし",INDEX('製品登録台帳'!$E$5:$E$1004,MATCH($F482,'製品登録台帳'!$D$5:$D$1004,0))),"台帳になし"))</f>
        <v/>
      </c>
      <c r="K482" s="15"/>
      <c r="L482" s="18">
        <f>IF(AND(ISNUMBER($U482),ISNUMBER($V482),$V482&gt;0),IF(DAY($U482)&gt;DAY(DATE(YEAR($U482),MONTH($U482)+$V482+1,0)),DATE(YEAR($U482),MONTH($U482)+$V482+1,0),DATE(YEAR($U482),MONTH($U482)+$V482,DAY($U482))-1),"")</f>
        <v/>
      </c>
      <c r="M482" s="6">
        <f>IF($A482&amp;$D482&amp;$F482="","",IF($L482="","確認が必要",IF(ISNUMBER($B482),IF($B482&lt;=$L482,"期間内の目安","期限切れの目安"),"受付日を入力")))</f>
        <v/>
      </c>
      <c r="N482" s="12"/>
      <c r="O482" s="19"/>
      <c r="P482" s="12"/>
      <c r="Q482" s="15"/>
      <c r="R482" s="15"/>
      <c r="S482" s="17">
        <f>IF(OR(NOT(ISNUMBER($B482)),$C482="完了"),"",TODAY()-$B482)</f>
        <v/>
      </c>
      <c r="T482" s="12"/>
      <c r="U482" s="18">
        <f>IF(ISNUMBER($K482),$K482,IF(ISNUMBER($J482),$J482,""))</f>
        <v/>
      </c>
      <c r="V482" s="17">
        <f>IF($D482="","",IFERROR(INDEX('製品一覧'!$C$5:$C$54,MATCH($D482,'製品一覧'!$A$5:$A$54,0)),""))</f>
        <v/>
      </c>
    </row>
    <row r="483" spans="1:22">
      <c r="A483" s="11"/>
      <c r="B483" s="15"/>
      <c r="C483" s="12"/>
      <c r="D483" s="11"/>
      <c r="E483" s="16">
        <f>IF($D483="","",IFERROR(INDEX('製品一覧'!$B$5:$B$54,MATCH($D483,'製品一覧'!$A$5:$A$54,0)),"型番が未登録"))</f>
        <v/>
      </c>
      <c r="F483" s="11"/>
      <c r="G483" s="12"/>
      <c r="H483" s="12"/>
      <c r="I483" s="19"/>
      <c r="J483" s="18">
        <f>IF($F483="","",IFERROR(IF(INDEX('製品登録台帳'!$E$5:$E$1004,MATCH($F483,'製品登録台帳'!$D$5:$D$1004,0))=0,"台帳になし",INDEX('製品登録台帳'!$E$5:$E$1004,MATCH($F483,'製品登録台帳'!$D$5:$D$1004,0))),"台帳になし"))</f>
        <v/>
      </c>
      <c r="K483" s="15"/>
      <c r="L483" s="18">
        <f>IF(AND(ISNUMBER($U483),ISNUMBER($V483),$V483&gt;0),IF(DAY($U483)&gt;DAY(DATE(YEAR($U483),MONTH($U483)+$V483+1,0)),DATE(YEAR($U483),MONTH($U483)+$V483+1,0),DATE(YEAR($U483),MONTH($U483)+$V483,DAY($U483))-1),"")</f>
        <v/>
      </c>
      <c r="M483" s="6">
        <f>IF($A483&amp;$D483&amp;$F483="","",IF($L483="","確認が必要",IF(ISNUMBER($B483),IF($B483&lt;=$L483,"期間内の目安","期限切れの目安"),"受付日を入力")))</f>
        <v/>
      </c>
      <c r="N483" s="12"/>
      <c r="O483" s="19"/>
      <c r="P483" s="12"/>
      <c r="Q483" s="15"/>
      <c r="R483" s="15"/>
      <c r="S483" s="17">
        <f>IF(OR(NOT(ISNUMBER($B483)),$C483="完了"),"",TODAY()-$B483)</f>
        <v/>
      </c>
      <c r="T483" s="12"/>
      <c r="U483" s="18">
        <f>IF(ISNUMBER($K483),$K483,IF(ISNUMBER($J483),$J483,""))</f>
        <v/>
      </c>
      <c r="V483" s="17">
        <f>IF($D483="","",IFERROR(INDEX('製品一覧'!$C$5:$C$54,MATCH($D483,'製品一覧'!$A$5:$A$54,0)),""))</f>
        <v/>
      </c>
    </row>
    <row r="484" spans="1:22">
      <c r="A484" s="11"/>
      <c r="B484" s="15"/>
      <c r="C484" s="12"/>
      <c r="D484" s="11"/>
      <c r="E484" s="16">
        <f>IF($D484="","",IFERROR(INDEX('製品一覧'!$B$5:$B$54,MATCH($D484,'製品一覧'!$A$5:$A$54,0)),"型番が未登録"))</f>
        <v/>
      </c>
      <c r="F484" s="11"/>
      <c r="G484" s="12"/>
      <c r="H484" s="12"/>
      <c r="I484" s="19"/>
      <c r="J484" s="18">
        <f>IF($F484="","",IFERROR(IF(INDEX('製品登録台帳'!$E$5:$E$1004,MATCH($F484,'製品登録台帳'!$D$5:$D$1004,0))=0,"台帳になし",INDEX('製品登録台帳'!$E$5:$E$1004,MATCH($F484,'製品登録台帳'!$D$5:$D$1004,0))),"台帳になし"))</f>
        <v/>
      </c>
      <c r="K484" s="15"/>
      <c r="L484" s="18">
        <f>IF(AND(ISNUMBER($U484),ISNUMBER($V484),$V484&gt;0),IF(DAY($U484)&gt;DAY(DATE(YEAR($U484),MONTH($U484)+$V484+1,0)),DATE(YEAR($U484),MONTH($U484)+$V484+1,0),DATE(YEAR($U484),MONTH($U484)+$V484,DAY($U484))-1),"")</f>
        <v/>
      </c>
      <c r="M484" s="6">
        <f>IF($A484&amp;$D484&amp;$F484="","",IF($L484="","確認が必要",IF(ISNUMBER($B484),IF($B484&lt;=$L484,"期間内の目安","期限切れの目安"),"受付日を入力")))</f>
        <v/>
      </c>
      <c r="N484" s="12"/>
      <c r="O484" s="19"/>
      <c r="P484" s="12"/>
      <c r="Q484" s="15"/>
      <c r="R484" s="15"/>
      <c r="S484" s="17">
        <f>IF(OR(NOT(ISNUMBER($B484)),$C484="完了"),"",TODAY()-$B484)</f>
        <v/>
      </c>
      <c r="T484" s="12"/>
      <c r="U484" s="18">
        <f>IF(ISNUMBER($K484),$K484,IF(ISNUMBER($J484),$J484,""))</f>
        <v/>
      </c>
      <c r="V484" s="17">
        <f>IF($D484="","",IFERROR(INDEX('製品一覧'!$C$5:$C$54,MATCH($D484,'製品一覧'!$A$5:$A$54,0)),""))</f>
        <v/>
      </c>
    </row>
    <row r="485" spans="1:22">
      <c r="A485" s="11"/>
      <c r="B485" s="15"/>
      <c r="C485" s="12"/>
      <c r="D485" s="11"/>
      <c r="E485" s="16">
        <f>IF($D485="","",IFERROR(INDEX('製品一覧'!$B$5:$B$54,MATCH($D485,'製品一覧'!$A$5:$A$54,0)),"型番が未登録"))</f>
        <v/>
      </c>
      <c r="F485" s="11"/>
      <c r="G485" s="12"/>
      <c r="H485" s="12"/>
      <c r="I485" s="19"/>
      <c r="J485" s="18">
        <f>IF($F485="","",IFERROR(IF(INDEX('製品登録台帳'!$E$5:$E$1004,MATCH($F485,'製品登録台帳'!$D$5:$D$1004,0))=0,"台帳になし",INDEX('製品登録台帳'!$E$5:$E$1004,MATCH($F485,'製品登録台帳'!$D$5:$D$1004,0))),"台帳になし"))</f>
        <v/>
      </c>
      <c r="K485" s="15"/>
      <c r="L485" s="18">
        <f>IF(AND(ISNUMBER($U485),ISNUMBER($V485),$V485&gt;0),IF(DAY($U485)&gt;DAY(DATE(YEAR($U485),MONTH($U485)+$V485+1,0)),DATE(YEAR($U485),MONTH($U485)+$V485+1,0),DATE(YEAR($U485),MONTH($U485)+$V485,DAY($U485))-1),"")</f>
        <v/>
      </c>
      <c r="M485" s="6">
        <f>IF($A485&amp;$D485&amp;$F485="","",IF($L485="","確認が必要",IF(ISNUMBER($B485),IF($B485&lt;=$L485,"期間内の目安","期限切れの目安"),"受付日を入力")))</f>
        <v/>
      </c>
      <c r="N485" s="12"/>
      <c r="O485" s="19"/>
      <c r="P485" s="12"/>
      <c r="Q485" s="15"/>
      <c r="R485" s="15"/>
      <c r="S485" s="17">
        <f>IF(OR(NOT(ISNUMBER($B485)),$C485="完了"),"",TODAY()-$B485)</f>
        <v/>
      </c>
      <c r="T485" s="12"/>
      <c r="U485" s="18">
        <f>IF(ISNUMBER($K485),$K485,IF(ISNUMBER($J485),$J485,""))</f>
        <v/>
      </c>
      <c r="V485" s="17">
        <f>IF($D485="","",IFERROR(INDEX('製品一覧'!$C$5:$C$54,MATCH($D485,'製品一覧'!$A$5:$A$54,0)),""))</f>
        <v/>
      </c>
    </row>
    <row r="486" spans="1:22">
      <c r="A486" s="11"/>
      <c r="B486" s="15"/>
      <c r="C486" s="12"/>
      <c r="D486" s="11"/>
      <c r="E486" s="16">
        <f>IF($D486="","",IFERROR(INDEX('製品一覧'!$B$5:$B$54,MATCH($D486,'製品一覧'!$A$5:$A$54,0)),"型番が未登録"))</f>
        <v/>
      </c>
      <c r="F486" s="11"/>
      <c r="G486" s="12"/>
      <c r="H486" s="12"/>
      <c r="I486" s="19"/>
      <c r="J486" s="18">
        <f>IF($F486="","",IFERROR(IF(INDEX('製品登録台帳'!$E$5:$E$1004,MATCH($F486,'製品登録台帳'!$D$5:$D$1004,0))=0,"台帳になし",INDEX('製品登録台帳'!$E$5:$E$1004,MATCH($F486,'製品登録台帳'!$D$5:$D$1004,0))),"台帳になし"))</f>
        <v/>
      </c>
      <c r="K486" s="15"/>
      <c r="L486" s="18">
        <f>IF(AND(ISNUMBER($U486),ISNUMBER($V486),$V486&gt;0),IF(DAY($U486)&gt;DAY(DATE(YEAR($U486),MONTH($U486)+$V486+1,0)),DATE(YEAR($U486),MONTH($U486)+$V486+1,0),DATE(YEAR($U486),MONTH($U486)+$V486,DAY($U486))-1),"")</f>
        <v/>
      </c>
      <c r="M486" s="6">
        <f>IF($A486&amp;$D486&amp;$F486="","",IF($L486="","確認が必要",IF(ISNUMBER($B486),IF($B486&lt;=$L486,"期間内の目安","期限切れの目安"),"受付日を入力")))</f>
        <v/>
      </c>
      <c r="N486" s="12"/>
      <c r="O486" s="19"/>
      <c r="P486" s="12"/>
      <c r="Q486" s="15"/>
      <c r="R486" s="15"/>
      <c r="S486" s="17">
        <f>IF(OR(NOT(ISNUMBER($B486)),$C486="完了"),"",TODAY()-$B486)</f>
        <v/>
      </c>
      <c r="T486" s="12"/>
      <c r="U486" s="18">
        <f>IF(ISNUMBER($K486),$K486,IF(ISNUMBER($J486),$J486,""))</f>
        <v/>
      </c>
      <c r="V486" s="17">
        <f>IF($D486="","",IFERROR(INDEX('製品一覧'!$C$5:$C$54,MATCH($D486,'製品一覧'!$A$5:$A$54,0)),""))</f>
        <v/>
      </c>
    </row>
    <row r="487" spans="1:22">
      <c r="A487" s="11"/>
      <c r="B487" s="15"/>
      <c r="C487" s="12"/>
      <c r="D487" s="11"/>
      <c r="E487" s="16">
        <f>IF($D487="","",IFERROR(INDEX('製品一覧'!$B$5:$B$54,MATCH($D487,'製品一覧'!$A$5:$A$54,0)),"型番が未登録"))</f>
        <v/>
      </c>
      <c r="F487" s="11"/>
      <c r="G487" s="12"/>
      <c r="H487" s="12"/>
      <c r="I487" s="19"/>
      <c r="J487" s="18">
        <f>IF($F487="","",IFERROR(IF(INDEX('製品登録台帳'!$E$5:$E$1004,MATCH($F487,'製品登録台帳'!$D$5:$D$1004,0))=0,"台帳になし",INDEX('製品登録台帳'!$E$5:$E$1004,MATCH($F487,'製品登録台帳'!$D$5:$D$1004,0))),"台帳になし"))</f>
        <v/>
      </c>
      <c r="K487" s="15"/>
      <c r="L487" s="18">
        <f>IF(AND(ISNUMBER($U487),ISNUMBER($V487),$V487&gt;0),IF(DAY($U487)&gt;DAY(DATE(YEAR($U487),MONTH($U487)+$V487+1,0)),DATE(YEAR($U487),MONTH($U487)+$V487+1,0),DATE(YEAR($U487),MONTH($U487)+$V487,DAY($U487))-1),"")</f>
        <v/>
      </c>
      <c r="M487" s="6">
        <f>IF($A487&amp;$D487&amp;$F487="","",IF($L487="","確認が必要",IF(ISNUMBER($B487),IF($B487&lt;=$L487,"期間内の目安","期限切れの目安"),"受付日を入力")))</f>
        <v/>
      </c>
      <c r="N487" s="12"/>
      <c r="O487" s="19"/>
      <c r="P487" s="12"/>
      <c r="Q487" s="15"/>
      <c r="R487" s="15"/>
      <c r="S487" s="17">
        <f>IF(OR(NOT(ISNUMBER($B487)),$C487="完了"),"",TODAY()-$B487)</f>
        <v/>
      </c>
      <c r="T487" s="12"/>
      <c r="U487" s="18">
        <f>IF(ISNUMBER($K487),$K487,IF(ISNUMBER($J487),$J487,""))</f>
        <v/>
      </c>
      <c r="V487" s="17">
        <f>IF($D487="","",IFERROR(INDEX('製品一覧'!$C$5:$C$54,MATCH($D487,'製品一覧'!$A$5:$A$54,0)),""))</f>
        <v/>
      </c>
    </row>
    <row r="488" spans="1:22">
      <c r="A488" s="11"/>
      <c r="B488" s="15"/>
      <c r="C488" s="12"/>
      <c r="D488" s="11"/>
      <c r="E488" s="16">
        <f>IF($D488="","",IFERROR(INDEX('製品一覧'!$B$5:$B$54,MATCH($D488,'製品一覧'!$A$5:$A$54,0)),"型番が未登録"))</f>
        <v/>
      </c>
      <c r="F488" s="11"/>
      <c r="G488" s="12"/>
      <c r="H488" s="12"/>
      <c r="I488" s="19"/>
      <c r="J488" s="18">
        <f>IF($F488="","",IFERROR(IF(INDEX('製品登録台帳'!$E$5:$E$1004,MATCH($F488,'製品登録台帳'!$D$5:$D$1004,0))=0,"台帳になし",INDEX('製品登録台帳'!$E$5:$E$1004,MATCH($F488,'製品登録台帳'!$D$5:$D$1004,0))),"台帳になし"))</f>
        <v/>
      </c>
      <c r="K488" s="15"/>
      <c r="L488" s="18">
        <f>IF(AND(ISNUMBER($U488),ISNUMBER($V488),$V488&gt;0),IF(DAY($U488)&gt;DAY(DATE(YEAR($U488),MONTH($U488)+$V488+1,0)),DATE(YEAR($U488),MONTH($U488)+$V488+1,0),DATE(YEAR($U488),MONTH($U488)+$V488,DAY($U488))-1),"")</f>
        <v/>
      </c>
      <c r="M488" s="6">
        <f>IF($A488&amp;$D488&amp;$F488="","",IF($L488="","確認が必要",IF(ISNUMBER($B488),IF($B488&lt;=$L488,"期間内の目安","期限切れの目安"),"受付日を入力")))</f>
        <v/>
      </c>
      <c r="N488" s="12"/>
      <c r="O488" s="19"/>
      <c r="P488" s="12"/>
      <c r="Q488" s="15"/>
      <c r="R488" s="15"/>
      <c r="S488" s="17">
        <f>IF(OR(NOT(ISNUMBER($B488)),$C488="完了"),"",TODAY()-$B488)</f>
        <v/>
      </c>
      <c r="T488" s="12"/>
      <c r="U488" s="18">
        <f>IF(ISNUMBER($K488),$K488,IF(ISNUMBER($J488),$J488,""))</f>
        <v/>
      </c>
      <c r="V488" s="17">
        <f>IF($D488="","",IFERROR(INDEX('製品一覧'!$C$5:$C$54,MATCH($D488,'製品一覧'!$A$5:$A$54,0)),""))</f>
        <v/>
      </c>
    </row>
    <row r="489" spans="1:22">
      <c r="A489" s="11"/>
      <c r="B489" s="15"/>
      <c r="C489" s="12"/>
      <c r="D489" s="11"/>
      <c r="E489" s="16">
        <f>IF($D489="","",IFERROR(INDEX('製品一覧'!$B$5:$B$54,MATCH($D489,'製品一覧'!$A$5:$A$54,0)),"型番が未登録"))</f>
        <v/>
      </c>
      <c r="F489" s="11"/>
      <c r="G489" s="12"/>
      <c r="H489" s="12"/>
      <c r="I489" s="19"/>
      <c r="J489" s="18">
        <f>IF($F489="","",IFERROR(IF(INDEX('製品登録台帳'!$E$5:$E$1004,MATCH($F489,'製品登録台帳'!$D$5:$D$1004,0))=0,"台帳になし",INDEX('製品登録台帳'!$E$5:$E$1004,MATCH($F489,'製品登録台帳'!$D$5:$D$1004,0))),"台帳になし"))</f>
        <v/>
      </c>
      <c r="K489" s="15"/>
      <c r="L489" s="18">
        <f>IF(AND(ISNUMBER($U489),ISNUMBER($V489),$V489&gt;0),IF(DAY($U489)&gt;DAY(DATE(YEAR($U489),MONTH($U489)+$V489+1,0)),DATE(YEAR($U489),MONTH($U489)+$V489+1,0),DATE(YEAR($U489),MONTH($U489)+$V489,DAY($U489))-1),"")</f>
        <v/>
      </c>
      <c r="M489" s="6">
        <f>IF($A489&amp;$D489&amp;$F489="","",IF($L489="","確認が必要",IF(ISNUMBER($B489),IF($B489&lt;=$L489,"期間内の目安","期限切れの目安"),"受付日を入力")))</f>
        <v/>
      </c>
      <c r="N489" s="12"/>
      <c r="O489" s="19"/>
      <c r="P489" s="12"/>
      <c r="Q489" s="15"/>
      <c r="R489" s="15"/>
      <c r="S489" s="17">
        <f>IF(OR(NOT(ISNUMBER($B489)),$C489="完了"),"",TODAY()-$B489)</f>
        <v/>
      </c>
      <c r="T489" s="12"/>
      <c r="U489" s="18">
        <f>IF(ISNUMBER($K489),$K489,IF(ISNUMBER($J489),$J489,""))</f>
        <v/>
      </c>
      <c r="V489" s="17">
        <f>IF($D489="","",IFERROR(INDEX('製品一覧'!$C$5:$C$54,MATCH($D489,'製品一覧'!$A$5:$A$54,0)),""))</f>
        <v/>
      </c>
    </row>
    <row r="490" spans="1:22">
      <c r="A490" s="11"/>
      <c r="B490" s="15"/>
      <c r="C490" s="12"/>
      <c r="D490" s="11"/>
      <c r="E490" s="16">
        <f>IF($D490="","",IFERROR(INDEX('製品一覧'!$B$5:$B$54,MATCH($D490,'製品一覧'!$A$5:$A$54,0)),"型番が未登録"))</f>
        <v/>
      </c>
      <c r="F490" s="11"/>
      <c r="G490" s="12"/>
      <c r="H490" s="12"/>
      <c r="I490" s="19"/>
      <c r="J490" s="18">
        <f>IF($F490="","",IFERROR(IF(INDEX('製品登録台帳'!$E$5:$E$1004,MATCH($F490,'製品登録台帳'!$D$5:$D$1004,0))=0,"台帳になし",INDEX('製品登録台帳'!$E$5:$E$1004,MATCH($F490,'製品登録台帳'!$D$5:$D$1004,0))),"台帳になし"))</f>
        <v/>
      </c>
      <c r="K490" s="15"/>
      <c r="L490" s="18">
        <f>IF(AND(ISNUMBER($U490),ISNUMBER($V490),$V490&gt;0),IF(DAY($U490)&gt;DAY(DATE(YEAR($U490),MONTH($U490)+$V490+1,0)),DATE(YEAR($U490),MONTH($U490)+$V490+1,0),DATE(YEAR($U490),MONTH($U490)+$V490,DAY($U490))-1),"")</f>
        <v/>
      </c>
      <c r="M490" s="6">
        <f>IF($A490&amp;$D490&amp;$F490="","",IF($L490="","確認が必要",IF(ISNUMBER($B490),IF($B490&lt;=$L490,"期間内の目安","期限切れの目安"),"受付日を入力")))</f>
        <v/>
      </c>
      <c r="N490" s="12"/>
      <c r="O490" s="19"/>
      <c r="P490" s="12"/>
      <c r="Q490" s="15"/>
      <c r="R490" s="15"/>
      <c r="S490" s="17">
        <f>IF(OR(NOT(ISNUMBER($B490)),$C490="完了"),"",TODAY()-$B490)</f>
        <v/>
      </c>
      <c r="T490" s="12"/>
      <c r="U490" s="18">
        <f>IF(ISNUMBER($K490),$K490,IF(ISNUMBER($J490),$J490,""))</f>
        <v/>
      </c>
      <c r="V490" s="17">
        <f>IF($D490="","",IFERROR(INDEX('製品一覧'!$C$5:$C$54,MATCH($D490,'製品一覧'!$A$5:$A$54,0)),""))</f>
        <v/>
      </c>
    </row>
    <row r="491" spans="1:22">
      <c r="A491" s="11"/>
      <c r="B491" s="15"/>
      <c r="C491" s="12"/>
      <c r="D491" s="11"/>
      <c r="E491" s="16">
        <f>IF($D491="","",IFERROR(INDEX('製品一覧'!$B$5:$B$54,MATCH($D491,'製品一覧'!$A$5:$A$54,0)),"型番が未登録"))</f>
        <v/>
      </c>
      <c r="F491" s="11"/>
      <c r="G491" s="12"/>
      <c r="H491" s="12"/>
      <c r="I491" s="19"/>
      <c r="J491" s="18">
        <f>IF($F491="","",IFERROR(IF(INDEX('製品登録台帳'!$E$5:$E$1004,MATCH($F491,'製品登録台帳'!$D$5:$D$1004,0))=0,"台帳になし",INDEX('製品登録台帳'!$E$5:$E$1004,MATCH($F491,'製品登録台帳'!$D$5:$D$1004,0))),"台帳になし"))</f>
        <v/>
      </c>
      <c r="K491" s="15"/>
      <c r="L491" s="18">
        <f>IF(AND(ISNUMBER($U491),ISNUMBER($V491),$V491&gt;0),IF(DAY($U491)&gt;DAY(DATE(YEAR($U491),MONTH($U491)+$V491+1,0)),DATE(YEAR($U491),MONTH($U491)+$V491+1,0),DATE(YEAR($U491),MONTH($U491)+$V491,DAY($U491))-1),"")</f>
        <v/>
      </c>
      <c r="M491" s="6">
        <f>IF($A491&amp;$D491&amp;$F491="","",IF($L491="","確認が必要",IF(ISNUMBER($B491),IF($B491&lt;=$L491,"期間内の目安","期限切れの目安"),"受付日を入力")))</f>
        <v/>
      </c>
      <c r="N491" s="12"/>
      <c r="O491" s="19"/>
      <c r="P491" s="12"/>
      <c r="Q491" s="15"/>
      <c r="R491" s="15"/>
      <c r="S491" s="17">
        <f>IF(OR(NOT(ISNUMBER($B491)),$C491="完了"),"",TODAY()-$B491)</f>
        <v/>
      </c>
      <c r="T491" s="12"/>
      <c r="U491" s="18">
        <f>IF(ISNUMBER($K491),$K491,IF(ISNUMBER($J491),$J491,""))</f>
        <v/>
      </c>
      <c r="V491" s="17">
        <f>IF($D491="","",IFERROR(INDEX('製品一覧'!$C$5:$C$54,MATCH($D491,'製品一覧'!$A$5:$A$54,0)),""))</f>
        <v/>
      </c>
    </row>
    <row r="492" spans="1:22">
      <c r="A492" s="11"/>
      <c r="B492" s="15"/>
      <c r="C492" s="12"/>
      <c r="D492" s="11"/>
      <c r="E492" s="16">
        <f>IF($D492="","",IFERROR(INDEX('製品一覧'!$B$5:$B$54,MATCH($D492,'製品一覧'!$A$5:$A$54,0)),"型番が未登録"))</f>
        <v/>
      </c>
      <c r="F492" s="11"/>
      <c r="G492" s="12"/>
      <c r="H492" s="12"/>
      <c r="I492" s="19"/>
      <c r="J492" s="18">
        <f>IF($F492="","",IFERROR(IF(INDEX('製品登録台帳'!$E$5:$E$1004,MATCH($F492,'製品登録台帳'!$D$5:$D$1004,0))=0,"台帳になし",INDEX('製品登録台帳'!$E$5:$E$1004,MATCH($F492,'製品登録台帳'!$D$5:$D$1004,0))),"台帳になし"))</f>
        <v/>
      </c>
      <c r="K492" s="15"/>
      <c r="L492" s="18">
        <f>IF(AND(ISNUMBER($U492),ISNUMBER($V492),$V492&gt;0),IF(DAY($U492)&gt;DAY(DATE(YEAR($U492),MONTH($U492)+$V492+1,0)),DATE(YEAR($U492),MONTH($U492)+$V492+1,0),DATE(YEAR($U492),MONTH($U492)+$V492,DAY($U492))-1),"")</f>
        <v/>
      </c>
      <c r="M492" s="6">
        <f>IF($A492&amp;$D492&amp;$F492="","",IF($L492="","確認が必要",IF(ISNUMBER($B492),IF($B492&lt;=$L492,"期間内の目安","期限切れの目安"),"受付日を入力")))</f>
        <v/>
      </c>
      <c r="N492" s="12"/>
      <c r="O492" s="19"/>
      <c r="P492" s="12"/>
      <c r="Q492" s="15"/>
      <c r="R492" s="15"/>
      <c r="S492" s="17">
        <f>IF(OR(NOT(ISNUMBER($B492)),$C492="完了"),"",TODAY()-$B492)</f>
        <v/>
      </c>
      <c r="T492" s="12"/>
      <c r="U492" s="18">
        <f>IF(ISNUMBER($K492),$K492,IF(ISNUMBER($J492),$J492,""))</f>
        <v/>
      </c>
      <c r="V492" s="17">
        <f>IF($D492="","",IFERROR(INDEX('製品一覧'!$C$5:$C$54,MATCH($D492,'製品一覧'!$A$5:$A$54,0)),""))</f>
        <v/>
      </c>
    </row>
    <row r="493" spans="1:22">
      <c r="A493" s="11"/>
      <c r="B493" s="15"/>
      <c r="C493" s="12"/>
      <c r="D493" s="11"/>
      <c r="E493" s="16">
        <f>IF($D493="","",IFERROR(INDEX('製品一覧'!$B$5:$B$54,MATCH($D493,'製品一覧'!$A$5:$A$54,0)),"型番が未登録"))</f>
        <v/>
      </c>
      <c r="F493" s="11"/>
      <c r="G493" s="12"/>
      <c r="H493" s="12"/>
      <c r="I493" s="19"/>
      <c r="J493" s="18">
        <f>IF($F493="","",IFERROR(IF(INDEX('製品登録台帳'!$E$5:$E$1004,MATCH($F493,'製品登録台帳'!$D$5:$D$1004,0))=0,"台帳になし",INDEX('製品登録台帳'!$E$5:$E$1004,MATCH($F493,'製品登録台帳'!$D$5:$D$1004,0))),"台帳になし"))</f>
        <v/>
      </c>
      <c r="K493" s="15"/>
      <c r="L493" s="18">
        <f>IF(AND(ISNUMBER($U493),ISNUMBER($V493),$V493&gt;0),IF(DAY($U493)&gt;DAY(DATE(YEAR($U493),MONTH($U493)+$V493+1,0)),DATE(YEAR($U493),MONTH($U493)+$V493+1,0),DATE(YEAR($U493),MONTH($U493)+$V493,DAY($U493))-1),"")</f>
        <v/>
      </c>
      <c r="M493" s="6">
        <f>IF($A493&amp;$D493&amp;$F493="","",IF($L493="","確認が必要",IF(ISNUMBER($B493),IF($B493&lt;=$L493,"期間内の目安","期限切れの目安"),"受付日を入力")))</f>
        <v/>
      </c>
      <c r="N493" s="12"/>
      <c r="O493" s="19"/>
      <c r="P493" s="12"/>
      <c r="Q493" s="15"/>
      <c r="R493" s="15"/>
      <c r="S493" s="17">
        <f>IF(OR(NOT(ISNUMBER($B493)),$C493="完了"),"",TODAY()-$B493)</f>
        <v/>
      </c>
      <c r="T493" s="12"/>
      <c r="U493" s="18">
        <f>IF(ISNUMBER($K493),$K493,IF(ISNUMBER($J493),$J493,""))</f>
        <v/>
      </c>
      <c r="V493" s="17">
        <f>IF($D493="","",IFERROR(INDEX('製品一覧'!$C$5:$C$54,MATCH($D493,'製品一覧'!$A$5:$A$54,0)),""))</f>
        <v/>
      </c>
    </row>
    <row r="494" spans="1:22">
      <c r="A494" s="11"/>
      <c r="B494" s="15"/>
      <c r="C494" s="12"/>
      <c r="D494" s="11"/>
      <c r="E494" s="16">
        <f>IF($D494="","",IFERROR(INDEX('製品一覧'!$B$5:$B$54,MATCH($D494,'製品一覧'!$A$5:$A$54,0)),"型番が未登録"))</f>
        <v/>
      </c>
      <c r="F494" s="11"/>
      <c r="G494" s="12"/>
      <c r="H494" s="12"/>
      <c r="I494" s="19"/>
      <c r="J494" s="18">
        <f>IF($F494="","",IFERROR(IF(INDEX('製品登録台帳'!$E$5:$E$1004,MATCH($F494,'製品登録台帳'!$D$5:$D$1004,0))=0,"台帳になし",INDEX('製品登録台帳'!$E$5:$E$1004,MATCH($F494,'製品登録台帳'!$D$5:$D$1004,0))),"台帳になし"))</f>
        <v/>
      </c>
      <c r="K494" s="15"/>
      <c r="L494" s="18">
        <f>IF(AND(ISNUMBER($U494),ISNUMBER($V494),$V494&gt;0),IF(DAY($U494)&gt;DAY(DATE(YEAR($U494),MONTH($U494)+$V494+1,0)),DATE(YEAR($U494),MONTH($U494)+$V494+1,0),DATE(YEAR($U494),MONTH($U494)+$V494,DAY($U494))-1),"")</f>
        <v/>
      </c>
      <c r="M494" s="6">
        <f>IF($A494&amp;$D494&amp;$F494="","",IF($L494="","確認が必要",IF(ISNUMBER($B494),IF($B494&lt;=$L494,"期間内の目安","期限切れの目安"),"受付日を入力")))</f>
        <v/>
      </c>
      <c r="N494" s="12"/>
      <c r="O494" s="19"/>
      <c r="P494" s="12"/>
      <c r="Q494" s="15"/>
      <c r="R494" s="15"/>
      <c r="S494" s="17">
        <f>IF(OR(NOT(ISNUMBER($B494)),$C494="完了"),"",TODAY()-$B494)</f>
        <v/>
      </c>
      <c r="T494" s="12"/>
      <c r="U494" s="18">
        <f>IF(ISNUMBER($K494),$K494,IF(ISNUMBER($J494),$J494,""))</f>
        <v/>
      </c>
      <c r="V494" s="17">
        <f>IF($D494="","",IFERROR(INDEX('製品一覧'!$C$5:$C$54,MATCH($D494,'製品一覧'!$A$5:$A$54,0)),""))</f>
        <v/>
      </c>
    </row>
    <row r="495" spans="1:22">
      <c r="A495" s="11"/>
      <c r="B495" s="15"/>
      <c r="C495" s="12"/>
      <c r="D495" s="11"/>
      <c r="E495" s="16">
        <f>IF($D495="","",IFERROR(INDEX('製品一覧'!$B$5:$B$54,MATCH($D495,'製品一覧'!$A$5:$A$54,0)),"型番が未登録"))</f>
        <v/>
      </c>
      <c r="F495" s="11"/>
      <c r="G495" s="12"/>
      <c r="H495" s="12"/>
      <c r="I495" s="19"/>
      <c r="J495" s="18">
        <f>IF($F495="","",IFERROR(IF(INDEX('製品登録台帳'!$E$5:$E$1004,MATCH($F495,'製品登録台帳'!$D$5:$D$1004,0))=0,"台帳になし",INDEX('製品登録台帳'!$E$5:$E$1004,MATCH($F495,'製品登録台帳'!$D$5:$D$1004,0))),"台帳になし"))</f>
        <v/>
      </c>
      <c r="K495" s="15"/>
      <c r="L495" s="18">
        <f>IF(AND(ISNUMBER($U495),ISNUMBER($V495),$V495&gt;0),IF(DAY($U495)&gt;DAY(DATE(YEAR($U495),MONTH($U495)+$V495+1,0)),DATE(YEAR($U495),MONTH($U495)+$V495+1,0),DATE(YEAR($U495),MONTH($U495)+$V495,DAY($U495))-1),"")</f>
        <v/>
      </c>
      <c r="M495" s="6">
        <f>IF($A495&amp;$D495&amp;$F495="","",IF($L495="","確認が必要",IF(ISNUMBER($B495),IF($B495&lt;=$L495,"期間内の目安","期限切れの目安"),"受付日を入力")))</f>
        <v/>
      </c>
      <c r="N495" s="12"/>
      <c r="O495" s="19"/>
      <c r="P495" s="12"/>
      <c r="Q495" s="15"/>
      <c r="R495" s="15"/>
      <c r="S495" s="17">
        <f>IF(OR(NOT(ISNUMBER($B495)),$C495="完了"),"",TODAY()-$B495)</f>
        <v/>
      </c>
      <c r="T495" s="12"/>
      <c r="U495" s="18">
        <f>IF(ISNUMBER($K495),$K495,IF(ISNUMBER($J495),$J495,""))</f>
        <v/>
      </c>
      <c r="V495" s="17">
        <f>IF($D495="","",IFERROR(INDEX('製品一覧'!$C$5:$C$54,MATCH($D495,'製品一覧'!$A$5:$A$54,0)),""))</f>
        <v/>
      </c>
    </row>
    <row r="496" spans="1:22">
      <c r="A496" s="11"/>
      <c r="B496" s="15"/>
      <c r="C496" s="12"/>
      <c r="D496" s="11"/>
      <c r="E496" s="16">
        <f>IF($D496="","",IFERROR(INDEX('製品一覧'!$B$5:$B$54,MATCH($D496,'製品一覧'!$A$5:$A$54,0)),"型番が未登録"))</f>
        <v/>
      </c>
      <c r="F496" s="11"/>
      <c r="G496" s="12"/>
      <c r="H496" s="12"/>
      <c r="I496" s="19"/>
      <c r="J496" s="18">
        <f>IF($F496="","",IFERROR(IF(INDEX('製品登録台帳'!$E$5:$E$1004,MATCH($F496,'製品登録台帳'!$D$5:$D$1004,0))=0,"台帳になし",INDEX('製品登録台帳'!$E$5:$E$1004,MATCH($F496,'製品登録台帳'!$D$5:$D$1004,0))),"台帳になし"))</f>
        <v/>
      </c>
      <c r="K496" s="15"/>
      <c r="L496" s="18">
        <f>IF(AND(ISNUMBER($U496),ISNUMBER($V496),$V496&gt;0),IF(DAY($U496)&gt;DAY(DATE(YEAR($U496),MONTH($U496)+$V496+1,0)),DATE(YEAR($U496),MONTH($U496)+$V496+1,0),DATE(YEAR($U496),MONTH($U496)+$V496,DAY($U496))-1),"")</f>
        <v/>
      </c>
      <c r="M496" s="6">
        <f>IF($A496&amp;$D496&amp;$F496="","",IF($L496="","確認が必要",IF(ISNUMBER($B496),IF($B496&lt;=$L496,"期間内の目安","期限切れの目安"),"受付日を入力")))</f>
        <v/>
      </c>
      <c r="N496" s="12"/>
      <c r="O496" s="19"/>
      <c r="P496" s="12"/>
      <c r="Q496" s="15"/>
      <c r="R496" s="15"/>
      <c r="S496" s="17">
        <f>IF(OR(NOT(ISNUMBER($B496)),$C496="完了"),"",TODAY()-$B496)</f>
        <v/>
      </c>
      <c r="T496" s="12"/>
      <c r="U496" s="18">
        <f>IF(ISNUMBER($K496),$K496,IF(ISNUMBER($J496),$J496,""))</f>
        <v/>
      </c>
      <c r="V496" s="17">
        <f>IF($D496="","",IFERROR(INDEX('製品一覧'!$C$5:$C$54,MATCH($D496,'製品一覧'!$A$5:$A$54,0)),""))</f>
        <v/>
      </c>
    </row>
    <row r="497" spans="1:22">
      <c r="A497" s="11"/>
      <c r="B497" s="15"/>
      <c r="C497" s="12"/>
      <c r="D497" s="11"/>
      <c r="E497" s="16">
        <f>IF($D497="","",IFERROR(INDEX('製品一覧'!$B$5:$B$54,MATCH($D497,'製品一覧'!$A$5:$A$54,0)),"型番が未登録"))</f>
        <v/>
      </c>
      <c r="F497" s="11"/>
      <c r="G497" s="12"/>
      <c r="H497" s="12"/>
      <c r="I497" s="19"/>
      <c r="J497" s="18">
        <f>IF($F497="","",IFERROR(IF(INDEX('製品登録台帳'!$E$5:$E$1004,MATCH($F497,'製品登録台帳'!$D$5:$D$1004,0))=0,"台帳になし",INDEX('製品登録台帳'!$E$5:$E$1004,MATCH($F497,'製品登録台帳'!$D$5:$D$1004,0))),"台帳になし"))</f>
        <v/>
      </c>
      <c r="K497" s="15"/>
      <c r="L497" s="18">
        <f>IF(AND(ISNUMBER($U497),ISNUMBER($V497),$V497&gt;0),IF(DAY($U497)&gt;DAY(DATE(YEAR($U497),MONTH($U497)+$V497+1,0)),DATE(YEAR($U497),MONTH($U497)+$V497+1,0),DATE(YEAR($U497),MONTH($U497)+$V497,DAY($U497))-1),"")</f>
        <v/>
      </c>
      <c r="M497" s="6">
        <f>IF($A497&amp;$D497&amp;$F497="","",IF($L497="","確認が必要",IF(ISNUMBER($B497),IF($B497&lt;=$L497,"期間内の目安","期限切れの目安"),"受付日を入力")))</f>
        <v/>
      </c>
      <c r="N497" s="12"/>
      <c r="O497" s="19"/>
      <c r="P497" s="12"/>
      <c r="Q497" s="15"/>
      <c r="R497" s="15"/>
      <c r="S497" s="17">
        <f>IF(OR(NOT(ISNUMBER($B497)),$C497="完了"),"",TODAY()-$B497)</f>
        <v/>
      </c>
      <c r="T497" s="12"/>
      <c r="U497" s="18">
        <f>IF(ISNUMBER($K497),$K497,IF(ISNUMBER($J497),$J497,""))</f>
        <v/>
      </c>
      <c r="V497" s="17">
        <f>IF($D497="","",IFERROR(INDEX('製品一覧'!$C$5:$C$54,MATCH($D497,'製品一覧'!$A$5:$A$54,0)),""))</f>
        <v/>
      </c>
    </row>
    <row r="498" spans="1:22">
      <c r="A498" s="11"/>
      <c r="B498" s="15"/>
      <c r="C498" s="12"/>
      <c r="D498" s="11"/>
      <c r="E498" s="16">
        <f>IF($D498="","",IFERROR(INDEX('製品一覧'!$B$5:$B$54,MATCH($D498,'製品一覧'!$A$5:$A$54,0)),"型番が未登録"))</f>
        <v/>
      </c>
      <c r="F498" s="11"/>
      <c r="G498" s="12"/>
      <c r="H498" s="12"/>
      <c r="I498" s="19"/>
      <c r="J498" s="18">
        <f>IF($F498="","",IFERROR(IF(INDEX('製品登録台帳'!$E$5:$E$1004,MATCH($F498,'製品登録台帳'!$D$5:$D$1004,0))=0,"台帳になし",INDEX('製品登録台帳'!$E$5:$E$1004,MATCH($F498,'製品登録台帳'!$D$5:$D$1004,0))),"台帳になし"))</f>
        <v/>
      </c>
      <c r="K498" s="15"/>
      <c r="L498" s="18">
        <f>IF(AND(ISNUMBER($U498),ISNUMBER($V498),$V498&gt;0),IF(DAY($U498)&gt;DAY(DATE(YEAR($U498),MONTH($U498)+$V498+1,0)),DATE(YEAR($U498),MONTH($U498)+$V498+1,0),DATE(YEAR($U498),MONTH($U498)+$V498,DAY($U498))-1),"")</f>
        <v/>
      </c>
      <c r="M498" s="6">
        <f>IF($A498&amp;$D498&amp;$F498="","",IF($L498="","確認が必要",IF(ISNUMBER($B498),IF($B498&lt;=$L498,"期間内の目安","期限切れの目安"),"受付日を入力")))</f>
        <v/>
      </c>
      <c r="N498" s="12"/>
      <c r="O498" s="19"/>
      <c r="P498" s="12"/>
      <c r="Q498" s="15"/>
      <c r="R498" s="15"/>
      <c r="S498" s="17">
        <f>IF(OR(NOT(ISNUMBER($B498)),$C498="完了"),"",TODAY()-$B498)</f>
        <v/>
      </c>
      <c r="T498" s="12"/>
      <c r="U498" s="18">
        <f>IF(ISNUMBER($K498),$K498,IF(ISNUMBER($J498),$J498,""))</f>
        <v/>
      </c>
      <c r="V498" s="17">
        <f>IF($D498="","",IFERROR(INDEX('製品一覧'!$C$5:$C$54,MATCH($D498,'製品一覧'!$A$5:$A$54,0)),""))</f>
        <v/>
      </c>
    </row>
    <row r="499" spans="1:22">
      <c r="A499" s="11"/>
      <c r="B499" s="15"/>
      <c r="C499" s="12"/>
      <c r="D499" s="11"/>
      <c r="E499" s="16">
        <f>IF($D499="","",IFERROR(INDEX('製品一覧'!$B$5:$B$54,MATCH($D499,'製品一覧'!$A$5:$A$54,0)),"型番が未登録"))</f>
        <v/>
      </c>
      <c r="F499" s="11"/>
      <c r="G499" s="12"/>
      <c r="H499" s="12"/>
      <c r="I499" s="19"/>
      <c r="J499" s="18">
        <f>IF($F499="","",IFERROR(IF(INDEX('製品登録台帳'!$E$5:$E$1004,MATCH($F499,'製品登録台帳'!$D$5:$D$1004,0))=0,"台帳になし",INDEX('製品登録台帳'!$E$5:$E$1004,MATCH($F499,'製品登録台帳'!$D$5:$D$1004,0))),"台帳になし"))</f>
        <v/>
      </c>
      <c r="K499" s="15"/>
      <c r="L499" s="18">
        <f>IF(AND(ISNUMBER($U499),ISNUMBER($V499),$V499&gt;0),IF(DAY($U499)&gt;DAY(DATE(YEAR($U499),MONTH($U499)+$V499+1,0)),DATE(YEAR($U499),MONTH($U499)+$V499+1,0),DATE(YEAR($U499),MONTH($U499)+$V499,DAY($U499))-1),"")</f>
        <v/>
      </c>
      <c r="M499" s="6">
        <f>IF($A499&amp;$D499&amp;$F499="","",IF($L499="","確認が必要",IF(ISNUMBER($B499),IF($B499&lt;=$L499,"期間内の目安","期限切れの目安"),"受付日を入力")))</f>
        <v/>
      </c>
      <c r="N499" s="12"/>
      <c r="O499" s="19"/>
      <c r="P499" s="12"/>
      <c r="Q499" s="15"/>
      <c r="R499" s="15"/>
      <c r="S499" s="17">
        <f>IF(OR(NOT(ISNUMBER($B499)),$C499="完了"),"",TODAY()-$B499)</f>
        <v/>
      </c>
      <c r="T499" s="12"/>
      <c r="U499" s="18">
        <f>IF(ISNUMBER($K499),$K499,IF(ISNUMBER($J499),$J499,""))</f>
        <v/>
      </c>
      <c r="V499" s="17">
        <f>IF($D499="","",IFERROR(INDEX('製品一覧'!$C$5:$C$54,MATCH($D499,'製品一覧'!$A$5:$A$54,0)),""))</f>
        <v/>
      </c>
    </row>
    <row r="500" spans="1:22">
      <c r="A500" s="11"/>
      <c r="B500" s="15"/>
      <c r="C500" s="12"/>
      <c r="D500" s="11"/>
      <c r="E500" s="16">
        <f>IF($D500="","",IFERROR(INDEX('製品一覧'!$B$5:$B$54,MATCH($D500,'製品一覧'!$A$5:$A$54,0)),"型番が未登録"))</f>
        <v/>
      </c>
      <c r="F500" s="11"/>
      <c r="G500" s="12"/>
      <c r="H500" s="12"/>
      <c r="I500" s="19"/>
      <c r="J500" s="18">
        <f>IF($F500="","",IFERROR(IF(INDEX('製品登録台帳'!$E$5:$E$1004,MATCH($F500,'製品登録台帳'!$D$5:$D$1004,0))=0,"台帳になし",INDEX('製品登録台帳'!$E$5:$E$1004,MATCH($F500,'製品登録台帳'!$D$5:$D$1004,0))),"台帳になし"))</f>
        <v/>
      </c>
      <c r="K500" s="15"/>
      <c r="L500" s="18">
        <f>IF(AND(ISNUMBER($U500),ISNUMBER($V500),$V500&gt;0),IF(DAY($U500)&gt;DAY(DATE(YEAR($U500),MONTH($U500)+$V500+1,0)),DATE(YEAR($U500),MONTH($U500)+$V500+1,0),DATE(YEAR($U500),MONTH($U500)+$V500,DAY($U500))-1),"")</f>
        <v/>
      </c>
      <c r="M500" s="6">
        <f>IF($A500&amp;$D500&amp;$F500="","",IF($L500="","確認が必要",IF(ISNUMBER($B500),IF($B500&lt;=$L500,"期間内の目安","期限切れの目安"),"受付日を入力")))</f>
        <v/>
      </c>
      <c r="N500" s="12"/>
      <c r="O500" s="19"/>
      <c r="P500" s="12"/>
      <c r="Q500" s="15"/>
      <c r="R500" s="15"/>
      <c r="S500" s="17">
        <f>IF(OR(NOT(ISNUMBER($B500)),$C500="完了"),"",TODAY()-$B500)</f>
        <v/>
      </c>
      <c r="T500" s="12"/>
      <c r="U500" s="18">
        <f>IF(ISNUMBER($K500),$K500,IF(ISNUMBER($J500),$J500,""))</f>
        <v/>
      </c>
      <c r="V500" s="17">
        <f>IF($D500="","",IFERROR(INDEX('製品一覧'!$C$5:$C$54,MATCH($D500,'製品一覧'!$A$5:$A$54,0)),""))</f>
        <v/>
      </c>
    </row>
    <row r="501" spans="1:22">
      <c r="A501" s="11"/>
      <c r="B501" s="15"/>
      <c r="C501" s="12"/>
      <c r="D501" s="11"/>
      <c r="E501" s="16">
        <f>IF($D501="","",IFERROR(INDEX('製品一覧'!$B$5:$B$54,MATCH($D501,'製品一覧'!$A$5:$A$54,0)),"型番が未登録"))</f>
        <v/>
      </c>
      <c r="F501" s="11"/>
      <c r="G501" s="12"/>
      <c r="H501" s="12"/>
      <c r="I501" s="19"/>
      <c r="J501" s="18">
        <f>IF($F501="","",IFERROR(IF(INDEX('製品登録台帳'!$E$5:$E$1004,MATCH($F501,'製品登録台帳'!$D$5:$D$1004,0))=0,"台帳になし",INDEX('製品登録台帳'!$E$5:$E$1004,MATCH($F501,'製品登録台帳'!$D$5:$D$1004,0))),"台帳になし"))</f>
        <v/>
      </c>
      <c r="K501" s="15"/>
      <c r="L501" s="18">
        <f>IF(AND(ISNUMBER($U501),ISNUMBER($V501),$V501&gt;0),IF(DAY($U501)&gt;DAY(DATE(YEAR($U501),MONTH($U501)+$V501+1,0)),DATE(YEAR($U501),MONTH($U501)+$V501+1,0),DATE(YEAR($U501),MONTH($U501)+$V501,DAY($U501))-1),"")</f>
        <v/>
      </c>
      <c r="M501" s="6">
        <f>IF($A501&amp;$D501&amp;$F501="","",IF($L501="","確認が必要",IF(ISNUMBER($B501),IF($B501&lt;=$L501,"期間内の目安","期限切れの目安"),"受付日を入力")))</f>
        <v/>
      </c>
      <c r="N501" s="12"/>
      <c r="O501" s="19"/>
      <c r="P501" s="12"/>
      <c r="Q501" s="15"/>
      <c r="R501" s="15"/>
      <c r="S501" s="17">
        <f>IF(OR(NOT(ISNUMBER($B501)),$C501="完了"),"",TODAY()-$B501)</f>
        <v/>
      </c>
      <c r="T501" s="12"/>
      <c r="U501" s="18">
        <f>IF(ISNUMBER($K501),$K501,IF(ISNUMBER($J501),$J501,""))</f>
        <v/>
      </c>
      <c r="V501" s="17">
        <f>IF($D501="","",IFERROR(INDEX('製品一覧'!$C$5:$C$54,MATCH($D501,'製品一覧'!$A$5:$A$54,0)),""))</f>
        <v/>
      </c>
    </row>
    <row r="502" spans="1:22">
      <c r="A502" s="11"/>
      <c r="B502" s="15"/>
      <c r="C502" s="12"/>
      <c r="D502" s="11"/>
      <c r="E502" s="16">
        <f>IF($D502="","",IFERROR(INDEX('製品一覧'!$B$5:$B$54,MATCH($D502,'製品一覧'!$A$5:$A$54,0)),"型番が未登録"))</f>
        <v/>
      </c>
      <c r="F502" s="11"/>
      <c r="G502" s="12"/>
      <c r="H502" s="12"/>
      <c r="I502" s="19"/>
      <c r="J502" s="18">
        <f>IF($F502="","",IFERROR(IF(INDEX('製品登録台帳'!$E$5:$E$1004,MATCH($F502,'製品登録台帳'!$D$5:$D$1004,0))=0,"台帳になし",INDEX('製品登録台帳'!$E$5:$E$1004,MATCH($F502,'製品登録台帳'!$D$5:$D$1004,0))),"台帳になし"))</f>
        <v/>
      </c>
      <c r="K502" s="15"/>
      <c r="L502" s="18">
        <f>IF(AND(ISNUMBER($U502),ISNUMBER($V502),$V502&gt;0),IF(DAY($U502)&gt;DAY(DATE(YEAR($U502),MONTH($U502)+$V502+1,0)),DATE(YEAR($U502),MONTH($U502)+$V502+1,0),DATE(YEAR($U502),MONTH($U502)+$V502,DAY($U502))-1),"")</f>
        <v/>
      </c>
      <c r="M502" s="6">
        <f>IF($A502&amp;$D502&amp;$F502="","",IF($L502="","確認が必要",IF(ISNUMBER($B502),IF($B502&lt;=$L502,"期間内の目安","期限切れの目安"),"受付日を入力")))</f>
        <v/>
      </c>
      <c r="N502" s="12"/>
      <c r="O502" s="19"/>
      <c r="P502" s="12"/>
      <c r="Q502" s="15"/>
      <c r="R502" s="15"/>
      <c r="S502" s="17">
        <f>IF(OR(NOT(ISNUMBER($B502)),$C502="完了"),"",TODAY()-$B502)</f>
        <v/>
      </c>
      <c r="T502" s="12"/>
      <c r="U502" s="18">
        <f>IF(ISNUMBER($K502),$K502,IF(ISNUMBER($J502),$J502,""))</f>
        <v/>
      </c>
      <c r="V502" s="17">
        <f>IF($D502="","",IFERROR(INDEX('製品一覧'!$C$5:$C$54,MATCH($D502,'製品一覧'!$A$5:$A$54,0)),""))</f>
        <v/>
      </c>
    </row>
    <row r="503" spans="1:22">
      <c r="A503" s="11"/>
      <c r="B503" s="15"/>
      <c r="C503" s="12"/>
      <c r="D503" s="11"/>
      <c r="E503" s="16">
        <f>IF($D503="","",IFERROR(INDEX('製品一覧'!$B$5:$B$54,MATCH($D503,'製品一覧'!$A$5:$A$54,0)),"型番が未登録"))</f>
        <v/>
      </c>
      <c r="F503" s="11"/>
      <c r="G503" s="12"/>
      <c r="H503" s="12"/>
      <c r="I503" s="19"/>
      <c r="J503" s="18">
        <f>IF($F503="","",IFERROR(IF(INDEX('製品登録台帳'!$E$5:$E$1004,MATCH($F503,'製品登録台帳'!$D$5:$D$1004,0))=0,"台帳になし",INDEX('製品登録台帳'!$E$5:$E$1004,MATCH($F503,'製品登録台帳'!$D$5:$D$1004,0))),"台帳になし"))</f>
        <v/>
      </c>
      <c r="K503" s="15"/>
      <c r="L503" s="18">
        <f>IF(AND(ISNUMBER($U503),ISNUMBER($V503),$V503&gt;0),IF(DAY($U503)&gt;DAY(DATE(YEAR($U503),MONTH($U503)+$V503+1,0)),DATE(YEAR($U503),MONTH($U503)+$V503+1,0),DATE(YEAR($U503),MONTH($U503)+$V503,DAY($U503))-1),"")</f>
        <v/>
      </c>
      <c r="M503" s="6">
        <f>IF($A503&amp;$D503&amp;$F503="","",IF($L503="","確認が必要",IF(ISNUMBER($B503),IF($B503&lt;=$L503,"期間内の目安","期限切れの目安"),"受付日を入力")))</f>
        <v/>
      </c>
      <c r="N503" s="12"/>
      <c r="O503" s="19"/>
      <c r="P503" s="12"/>
      <c r="Q503" s="15"/>
      <c r="R503" s="15"/>
      <c r="S503" s="17">
        <f>IF(OR(NOT(ISNUMBER($B503)),$C503="完了"),"",TODAY()-$B503)</f>
        <v/>
      </c>
      <c r="T503" s="12"/>
      <c r="U503" s="18">
        <f>IF(ISNUMBER($K503),$K503,IF(ISNUMBER($J503),$J503,""))</f>
        <v/>
      </c>
      <c r="V503" s="17">
        <f>IF($D503="","",IFERROR(INDEX('製品一覧'!$C$5:$C$54,MATCH($D503,'製品一覧'!$A$5:$A$54,0)),""))</f>
        <v/>
      </c>
    </row>
    <row r="504" spans="1:22">
      <c r="A504" s="11"/>
      <c r="B504" s="15"/>
      <c r="C504" s="12"/>
      <c r="D504" s="11"/>
      <c r="E504" s="16">
        <f>IF($D504="","",IFERROR(INDEX('製品一覧'!$B$5:$B$54,MATCH($D504,'製品一覧'!$A$5:$A$54,0)),"型番が未登録"))</f>
        <v/>
      </c>
      <c r="F504" s="11"/>
      <c r="G504" s="12"/>
      <c r="H504" s="12"/>
      <c r="I504" s="19"/>
      <c r="J504" s="18">
        <f>IF($F504="","",IFERROR(IF(INDEX('製品登録台帳'!$E$5:$E$1004,MATCH($F504,'製品登録台帳'!$D$5:$D$1004,0))=0,"台帳になし",INDEX('製品登録台帳'!$E$5:$E$1004,MATCH($F504,'製品登録台帳'!$D$5:$D$1004,0))),"台帳になし"))</f>
        <v/>
      </c>
      <c r="K504" s="15"/>
      <c r="L504" s="18">
        <f>IF(AND(ISNUMBER($U504),ISNUMBER($V504),$V504&gt;0),IF(DAY($U504)&gt;DAY(DATE(YEAR($U504),MONTH($U504)+$V504+1,0)),DATE(YEAR($U504),MONTH($U504)+$V504+1,0),DATE(YEAR($U504),MONTH($U504)+$V504,DAY($U504))-1),"")</f>
        <v/>
      </c>
      <c r="M504" s="6">
        <f>IF($A504&amp;$D504&amp;$F504="","",IF($L504="","確認が必要",IF(ISNUMBER($B504),IF($B504&lt;=$L504,"期間内の目安","期限切れの目安"),"受付日を入力")))</f>
        <v/>
      </c>
      <c r="N504" s="12"/>
      <c r="O504" s="19"/>
      <c r="P504" s="12"/>
      <c r="Q504" s="15"/>
      <c r="R504" s="15"/>
      <c r="S504" s="17">
        <f>IF(OR(NOT(ISNUMBER($B504)),$C504="完了"),"",TODAY()-$B504)</f>
        <v/>
      </c>
      <c r="T504" s="12"/>
      <c r="U504" s="18">
        <f>IF(ISNUMBER($K504),$K504,IF(ISNUMBER($J504),$J504,""))</f>
        <v/>
      </c>
      <c r="V504" s="17">
        <f>IF($D504="","",IFERROR(INDEX('製品一覧'!$C$5:$C$54,MATCH($D504,'製品一覧'!$A$5:$A$54,0)),""))</f>
        <v/>
      </c>
    </row>
  </sheetData>
  <autoFilter ref="A4:T504"/>
  <conditionalFormatting sqref="C5:C504">
    <cfRule type="cellIs" dxfId="3" priority="1" operator="equal">
      <formula>"受付"</formula>
    </cfRule>
    <cfRule type="cellIs" dxfId="4" priority="2" operator="equal">
      <formula>"確認中"</formula>
    </cfRule>
    <cfRule type="cellIs" dxfId="5" priority="3" operator="equal">
      <formula>"対応中"</formula>
    </cfRule>
    <cfRule type="cellIs" dxfId="6" priority="4" operator="equal">
      <formula>"完了"</formula>
    </cfRule>
  </conditionalFormatting>
  <conditionalFormatting sqref="M5:M504">
    <cfRule type="cellIs" dxfId="0" priority="5" operator="equal">
      <formula>"期限切れの目安"</formula>
    </cfRule>
    <cfRule type="cellIs" dxfId="1" priority="6" operator="equal">
      <formula>"確認が必要"</formula>
    </cfRule>
    <cfRule type="cellIs" dxfId="2" priority="7" operator="equal">
      <formula>"期間内の目安"</formula>
    </cfRule>
  </conditionalFormatting>
  <conditionalFormatting sqref="S5:S504">
    <cfRule type="expression" dxfId="0" priority="8">
      <formula>AND(ISNUMBER($S5),$S5&gt;=7)</formula>
    </cfRule>
  </conditionalFormatting>
  <dataValidations count="7">
    <dataValidation type="list" allowBlank="1" showInputMessage="1" showErrorMessage="1" sqref="C5:C504">
      <formula1>"受付,確認中,対応中,完了"</formula1>
    </dataValidation>
    <dataValidation type="list" allowBlank="1" showInputMessage="1" showErrorMessage="1" sqref="N5:N504">
      <formula1>"確認中,保証で対応,有償で対応,対応しない"</formula1>
    </dataValidation>
    <dataValidation type="list" errorStyle="warning" allowBlank="1" showInputMessage="1" showErrorMessage="1" errorTitle="型番" error="製品一覧にない型番です。このまま入れますか？" sqref="D5:D504">
      <formula1>'製品一覧'!$A$5:$A$54</formula1>
    </dataValidation>
    <dataValidation type="date" operator="greaterThanOrEqual" allowBlank="1" showInputMessage="1" showErrorMessage="1" errorTitle="日付" error="2026/11/05 のように日付で入れてください。" sqref="B5:B504">
      <formula1>36526</formula1>
    </dataValidation>
    <dataValidation type="date" operator="greaterThanOrEqual" allowBlank="1" showInputMessage="1" showErrorMessage="1" errorTitle="日付" error="2026/11/05 のように日付で入れてください。" sqref="K5:K504">
      <formula1>36526</formula1>
    </dataValidation>
    <dataValidation type="date" operator="greaterThanOrEqual" allowBlank="1" showInputMessage="1" showErrorMessage="1" errorTitle="日付" error="2026/11/05 のように日付で入れてください。" sqref="Q5:Q504">
      <formula1>36526</formula1>
    </dataValidation>
    <dataValidation type="date" operator="greaterThanOrEqual" allowBlank="1" showInputMessage="1" showErrorMessage="1" errorTitle="日付" error="2026/11/05 のように日付で入れてください。" sqref="R5:R504">
      <formula1>36526</formula1>
    </dataValidation>
  </dataValidations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3"/>
  <sheetViews>
    <sheetView showGridLines="0" workbookViewId="0"/>
  </sheetViews>
  <sheetFormatPr defaultRowHeight="15"/>
  <cols>
    <col min="1" max="1" width="24.7109375" customWidth="1"/>
    <col min="2" max="2" width="26.7109375" customWidth="1"/>
    <col min="3" max="5" width="11.7109375" customWidth="1"/>
  </cols>
  <sheetData>
    <row r="1" spans="1:2">
      <c r="A1" s="1" t="s">
        <v>91</v>
      </c>
    </row>
    <row r="2" spans="1:2">
      <c r="A2" s="2" t="s">
        <v>92</v>
      </c>
    </row>
    <row r="4" spans="1:2">
      <c r="A4" s="10" t="s">
        <v>93</v>
      </c>
      <c r="B4" s="10"/>
    </row>
    <row r="5" spans="1:2">
      <c r="A5" s="12" t="s">
        <v>94</v>
      </c>
      <c r="B5" s="17">
        <f>COUNTIF('修理受付'!$C$5:$C$504,"受付")+COUNTIF('修理受付'!$C$5:$C$504,"確認中")+COUNTIF('修理受付'!$C$5:$C$504,"対応中")</f>
        <v>1</v>
      </c>
    </row>
    <row r="6" spans="1:2">
      <c r="A6" s="12" t="s">
        <v>95</v>
      </c>
      <c r="B6" s="17">
        <f>COUNTIF('修理受付'!$S$5:$S$504,"&gt;=7")</f>
        <v>1</v>
      </c>
    </row>
    <row r="7" spans="1:2">
      <c r="A7" s="12" t="s">
        <v>96</v>
      </c>
      <c r="B7" s="17">
        <f>COUNTIF('修理受付'!$C$5:$C$504,"受付")</f>
        <v>0</v>
      </c>
    </row>
    <row r="8" spans="1:2">
      <c r="A8" s="12" t="s">
        <v>97</v>
      </c>
      <c r="B8" s="17">
        <f>COUNTIF('修理受付'!$C$5:$C$504,"確認中")</f>
        <v>1</v>
      </c>
    </row>
    <row r="9" spans="1:2">
      <c r="A9" s="12" t="s">
        <v>98</v>
      </c>
      <c r="B9" s="17">
        <f>COUNTIF('修理受付'!$C$5:$C$504,"対応中")</f>
        <v>0</v>
      </c>
    </row>
    <row r="10" spans="1:2">
      <c r="A10" s="12" t="s">
        <v>99</v>
      </c>
      <c r="B10" s="17">
        <f>COUNTIF('修理受付'!$C$5:$C$504,"完了")</f>
        <v>0</v>
      </c>
    </row>
    <row r="11" spans="1:2">
      <c r="A11" s="12" t="s">
        <v>100</v>
      </c>
      <c r="B11" s="17">
        <f>COUNTA('製品登録台帳'!$B$5:$B$1004)</f>
        <v>1</v>
      </c>
    </row>
    <row r="12" spans="1:2">
      <c r="A12" s="12" t="s">
        <v>101</v>
      </c>
      <c r="B12" s="17">
        <f>COUNTIF('製品登録台帳'!$O$5:$O$1004,"重複あり")</f>
        <v>0</v>
      </c>
    </row>
    <row r="14" spans="1:2">
      <c r="A14" s="10" t="s">
        <v>102</v>
      </c>
      <c r="B14" s="10"/>
    </row>
    <row r="15" spans="1:2">
      <c r="A15" s="20">
        <f>EDATE(DATE(YEAR(TODAY()),MONTH(TODAY()),1),-5)</f>
        <v>46174</v>
      </c>
      <c r="B15" s="17">
        <f>COUNTIFS('修理受付'!$B$5:$B$504,"&gt;="&amp;$A15,'修理受付'!$B$5:$B$504,"&lt;"&amp;EDATE($A15,1))</f>
        <v>0</v>
      </c>
    </row>
    <row r="16" spans="1:2">
      <c r="A16" s="20">
        <f>EDATE(DATE(YEAR(TODAY()),MONTH(TODAY()),1),-4)</f>
        <v>46204</v>
      </c>
      <c r="B16" s="17">
        <f>COUNTIFS('修理受付'!$B$5:$B$504,"&gt;="&amp;$A16,'修理受付'!$B$5:$B$504,"&lt;"&amp;EDATE($A16,1))</f>
        <v>0</v>
      </c>
    </row>
    <row r="17" spans="1:5">
      <c r="A17" s="20">
        <f>EDATE(DATE(YEAR(TODAY()),MONTH(TODAY()),1),-3)</f>
        <v>46235</v>
      </c>
      <c r="B17" s="17">
        <f>COUNTIFS('修理受付'!$B$5:$B$504,"&gt;="&amp;$A17,'修理受付'!$B$5:$B$504,"&lt;"&amp;EDATE($A17,1))</f>
        <v>0</v>
      </c>
    </row>
    <row r="18" spans="1:5">
      <c r="A18" s="20">
        <f>EDATE(DATE(YEAR(TODAY()),MONTH(TODAY()),1),-2)</f>
        <v>46266</v>
      </c>
      <c r="B18" s="17">
        <f>COUNTIFS('修理受付'!$B$5:$B$504,"&gt;="&amp;$A18,'修理受付'!$B$5:$B$504,"&lt;"&amp;EDATE($A18,1))</f>
        <v>0</v>
      </c>
    </row>
    <row r="19" spans="1:5">
      <c r="A19" s="20">
        <f>EDATE(DATE(YEAR(TODAY()),MONTH(TODAY()),1),-1)</f>
        <v>46296</v>
      </c>
      <c r="B19" s="17">
        <f>COUNTIFS('修理受付'!$B$5:$B$504,"&gt;="&amp;$A19,'修理受付'!$B$5:$B$504,"&lt;"&amp;EDATE($A19,1))</f>
        <v>1</v>
      </c>
    </row>
    <row r="20" spans="1:5">
      <c r="A20" s="20">
        <f>EDATE(DATE(YEAR(TODAY()),MONTH(TODAY()),1),-0)</f>
        <v>46327</v>
      </c>
      <c r="B20" s="17">
        <f>COUNTIFS('修理受付'!$B$5:$B$504,"&gt;="&amp;$A20,'修理受付'!$B$5:$B$504,"&lt;"&amp;EDATE($A20,1))</f>
        <v>0</v>
      </c>
    </row>
    <row r="22" spans="1:5">
      <c r="A22" s="10" t="s">
        <v>103</v>
      </c>
      <c r="B22" s="10"/>
      <c r="C22" s="10"/>
      <c r="D22" s="10"/>
      <c r="E22" s="10"/>
    </row>
    <row r="23" spans="1:5">
      <c r="A23" s="14" t="s">
        <v>38</v>
      </c>
      <c r="B23" s="14" t="s">
        <v>39</v>
      </c>
      <c r="C23" s="14" t="s">
        <v>104</v>
      </c>
      <c r="D23" s="14" t="s">
        <v>69</v>
      </c>
      <c r="E23" s="14" t="s">
        <v>105</v>
      </c>
    </row>
    <row r="24" spans="1:5">
      <c r="A24" s="16" t="str">
        <f>IF('製品一覧'!$A5="","",'製品一覧'!$A5)</f>
        <v>HL-300</v>
      </c>
      <c r="B24" s="16" t="str">
        <f>IF('製品一覧'!$B5="","",'製品一覧'!$B5)</f>
        <v>LEDヘッドライト</v>
      </c>
      <c r="C24" s="17">
        <f>IF($A24="","",COUNTIF('製品登録台帳'!$B$5:$B$1004,$A24))</f>
        <v>1</v>
      </c>
      <c r="D24" s="17">
        <f>IF($A24="","",COUNTIF('修理受付'!$D$5:$D$504,$A24))</f>
        <v>1</v>
      </c>
      <c r="E24" s="17">
        <f>IF($A24="","",COUNTIFS('修理受付'!$D$5:$D$504,$A24,'修理受付'!$C$5:$C$504,"受付")+COUNTIFS('修理受付'!$D$5:$D$504,$A24,'修理受付'!$C$5:$C$504,"確認中")+COUNTIFS('修理受付'!$D$5:$D$504,$A24,'修理受付'!$C$5:$C$504,"対応中"))</f>
        <v>1</v>
      </c>
    </row>
    <row r="25" spans="1:5">
      <c r="A25" s="16">
        <f>IF('製品一覧'!$A6="","",'製品一覧'!$A6)</f>
        <v/>
      </c>
      <c r="B25" s="16">
        <f>IF('製品一覧'!$B6="","",'製品一覧'!$B6)</f>
        <v/>
      </c>
      <c r="C25" s="17">
        <f>IF($A25="","",COUNTIF('製品登録台帳'!$B$5:$B$1004,$A25))</f>
        <v/>
      </c>
      <c r="D25" s="17">
        <f>IF($A25="","",COUNTIF('修理受付'!$D$5:$D$504,$A25))</f>
        <v/>
      </c>
      <c r="E25" s="17">
        <f>IF($A25="","",COUNTIFS('修理受付'!$D$5:$D$504,$A25,'修理受付'!$C$5:$C$504,"受付")+COUNTIFS('修理受付'!$D$5:$D$504,$A25,'修理受付'!$C$5:$C$504,"確認中")+COUNTIFS('修理受付'!$D$5:$D$504,$A25,'修理受付'!$C$5:$C$504,"対応中"))</f>
        <v/>
      </c>
    </row>
    <row r="26" spans="1:5">
      <c r="A26" s="16">
        <f>IF('製品一覧'!$A7="","",'製品一覧'!$A7)</f>
        <v/>
      </c>
      <c r="B26" s="16">
        <f>IF('製品一覧'!$B7="","",'製品一覧'!$B7)</f>
        <v/>
      </c>
      <c r="C26" s="17">
        <f>IF($A26="","",COUNTIF('製品登録台帳'!$B$5:$B$1004,$A26))</f>
        <v/>
      </c>
      <c r="D26" s="17">
        <f>IF($A26="","",COUNTIF('修理受付'!$D$5:$D$504,$A26))</f>
        <v/>
      </c>
      <c r="E26" s="17">
        <f>IF($A26="","",COUNTIFS('修理受付'!$D$5:$D$504,$A26,'修理受付'!$C$5:$C$504,"受付")+COUNTIFS('修理受付'!$D$5:$D$504,$A26,'修理受付'!$C$5:$C$504,"確認中")+COUNTIFS('修理受付'!$D$5:$D$504,$A26,'修理受付'!$C$5:$C$504,"対応中"))</f>
        <v/>
      </c>
    </row>
    <row r="27" spans="1:5">
      <c r="A27" s="16">
        <f>IF('製品一覧'!$A8="","",'製品一覧'!$A8)</f>
        <v/>
      </c>
      <c r="B27" s="16">
        <f>IF('製品一覧'!$B8="","",'製品一覧'!$B8)</f>
        <v/>
      </c>
      <c r="C27" s="17">
        <f>IF($A27="","",COUNTIF('製品登録台帳'!$B$5:$B$1004,$A27))</f>
        <v/>
      </c>
      <c r="D27" s="17">
        <f>IF($A27="","",COUNTIF('修理受付'!$D$5:$D$504,$A27))</f>
        <v/>
      </c>
      <c r="E27" s="17">
        <f>IF($A27="","",COUNTIFS('修理受付'!$D$5:$D$504,$A27,'修理受付'!$C$5:$C$504,"受付")+COUNTIFS('修理受付'!$D$5:$D$504,$A27,'修理受付'!$C$5:$C$504,"確認中")+COUNTIFS('修理受付'!$D$5:$D$504,$A27,'修理受付'!$C$5:$C$504,"対応中"))</f>
        <v/>
      </c>
    </row>
    <row r="28" spans="1:5">
      <c r="A28" s="16">
        <f>IF('製品一覧'!$A9="","",'製品一覧'!$A9)</f>
        <v/>
      </c>
      <c r="B28" s="16">
        <f>IF('製品一覧'!$B9="","",'製品一覧'!$B9)</f>
        <v/>
      </c>
      <c r="C28" s="17">
        <f>IF($A28="","",COUNTIF('製品登録台帳'!$B$5:$B$1004,$A28))</f>
        <v/>
      </c>
      <c r="D28" s="17">
        <f>IF($A28="","",COUNTIF('修理受付'!$D$5:$D$504,$A28))</f>
        <v/>
      </c>
      <c r="E28" s="17">
        <f>IF($A28="","",COUNTIFS('修理受付'!$D$5:$D$504,$A28,'修理受付'!$C$5:$C$504,"受付")+COUNTIFS('修理受付'!$D$5:$D$504,$A28,'修理受付'!$C$5:$C$504,"確認中")+COUNTIFS('修理受付'!$D$5:$D$504,$A28,'修理受付'!$C$5:$C$504,"対応中"))</f>
        <v/>
      </c>
    </row>
    <row r="29" spans="1:5">
      <c r="A29" s="16">
        <f>IF('製品一覧'!$A10="","",'製品一覧'!$A10)</f>
        <v/>
      </c>
      <c r="B29" s="16">
        <f>IF('製品一覧'!$B10="","",'製品一覧'!$B10)</f>
        <v/>
      </c>
      <c r="C29" s="17">
        <f>IF($A29="","",COUNTIF('製品登録台帳'!$B$5:$B$1004,$A29))</f>
        <v/>
      </c>
      <c r="D29" s="17">
        <f>IF($A29="","",COUNTIF('修理受付'!$D$5:$D$504,$A29))</f>
        <v/>
      </c>
      <c r="E29" s="17">
        <f>IF($A29="","",COUNTIFS('修理受付'!$D$5:$D$504,$A29,'修理受付'!$C$5:$C$504,"受付")+COUNTIFS('修理受付'!$D$5:$D$504,$A29,'修理受付'!$C$5:$C$504,"確認中")+COUNTIFS('修理受付'!$D$5:$D$504,$A29,'修理受付'!$C$5:$C$504,"対応中"))</f>
        <v/>
      </c>
    </row>
    <row r="30" spans="1:5">
      <c r="A30" s="16">
        <f>IF('製品一覧'!$A11="","",'製品一覧'!$A11)</f>
        <v/>
      </c>
      <c r="B30" s="16">
        <f>IF('製品一覧'!$B11="","",'製品一覧'!$B11)</f>
        <v/>
      </c>
      <c r="C30" s="17">
        <f>IF($A30="","",COUNTIF('製品登録台帳'!$B$5:$B$1004,$A30))</f>
        <v/>
      </c>
      <c r="D30" s="17">
        <f>IF($A30="","",COUNTIF('修理受付'!$D$5:$D$504,$A30))</f>
        <v/>
      </c>
      <c r="E30" s="17">
        <f>IF($A30="","",COUNTIFS('修理受付'!$D$5:$D$504,$A30,'修理受付'!$C$5:$C$504,"受付")+COUNTIFS('修理受付'!$D$5:$D$504,$A30,'修理受付'!$C$5:$C$504,"確認中")+COUNTIFS('修理受付'!$D$5:$D$504,$A30,'修理受付'!$C$5:$C$504,"対応中"))</f>
        <v/>
      </c>
    </row>
    <row r="31" spans="1:5">
      <c r="A31" s="16">
        <f>IF('製品一覧'!$A12="","",'製品一覧'!$A12)</f>
        <v/>
      </c>
      <c r="B31" s="16">
        <f>IF('製品一覧'!$B12="","",'製品一覧'!$B12)</f>
        <v/>
      </c>
      <c r="C31" s="17">
        <f>IF($A31="","",COUNTIF('製品登録台帳'!$B$5:$B$1004,$A31))</f>
        <v/>
      </c>
      <c r="D31" s="17">
        <f>IF($A31="","",COUNTIF('修理受付'!$D$5:$D$504,$A31))</f>
        <v/>
      </c>
      <c r="E31" s="17">
        <f>IF($A31="","",COUNTIFS('修理受付'!$D$5:$D$504,$A31,'修理受付'!$C$5:$C$504,"受付")+COUNTIFS('修理受付'!$D$5:$D$504,$A31,'修理受付'!$C$5:$C$504,"確認中")+COUNTIFS('修理受付'!$D$5:$D$504,$A31,'修理受付'!$C$5:$C$504,"対応中"))</f>
        <v/>
      </c>
    </row>
    <row r="32" spans="1:5">
      <c r="A32" s="16">
        <f>IF('製品一覧'!$A13="","",'製品一覧'!$A13)</f>
        <v/>
      </c>
      <c r="B32" s="16">
        <f>IF('製品一覧'!$B13="","",'製品一覧'!$B13)</f>
        <v/>
      </c>
      <c r="C32" s="17">
        <f>IF($A32="","",COUNTIF('製品登録台帳'!$B$5:$B$1004,$A32))</f>
        <v/>
      </c>
      <c r="D32" s="17">
        <f>IF($A32="","",COUNTIF('修理受付'!$D$5:$D$504,$A32))</f>
        <v/>
      </c>
      <c r="E32" s="17">
        <f>IF($A32="","",COUNTIFS('修理受付'!$D$5:$D$504,$A32,'修理受付'!$C$5:$C$504,"受付")+COUNTIFS('修理受付'!$D$5:$D$504,$A32,'修理受付'!$C$5:$C$504,"確認中")+COUNTIFS('修理受付'!$D$5:$D$504,$A32,'修理受付'!$C$5:$C$504,"対応中"))</f>
        <v/>
      </c>
    </row>
    <row r="33" spans="1:5">
      <c r="A33" s="16">
        <f>IF('製品一覧'!$A14="","",'製品一覧'!$A14)</f>
        <v/>
      </c>
      <c r="B33" s="16">
        <f>IF('製品一覧'!$B14="","",'製品一覧'!$B14)</f>
        <v/>
      </c>
      <c r="C33" s="17">
        <f>IF($A33="","",COUNTIF('製品登録台帳'!$B$5:$B$1004,$A33))</f>
        <v/>
      </c>
      <c r="D33" s="17">
        <f>IF($A33="","",COUNTIF('修理受付'!$D$5:$D$504,$A33))</f>
        <v/>
      </c>
      <c r="E33" s="17">
        <f>IF($A33="","",COUNTIFS('修理受付'!$D$5:$D$504,$A33,'修理受付'!$C$5:$C$504,"受付")+COUNTIFS('修理受付'!$D$5:$D$504,$A33,'修理受付'!$C$5:$C$504,"確認中")+COUNTIFS('修理受付'!$D$5:$D$504,$A33,'修理受付'!$C$5:$C$504,"対応中"))</f>
        <v/>
      </c>
    </row>
    <row r="34" spans="1:5">
      <c r="A34" s="16">
        <f>IF('製品一覧'!$A15="","",'製品一覧'!$A15)</f>
        <v/>
      </c>
      <c r="B34" s="16">
        <f>IF('製品一覧'!$B15="","",'製品一覧'!$B15)</f>
        <v/>
      </c>
      <c r="C34" s="17">
        <f>IF($A34="","",COUNTIF('製品登録台帳'!$B$5:$B$1004,$A34))</f>
        <v/>
      </c>
      <c r="D34" s="17">
        <f>IF($A34="","",COUNTIF('修理受付'!$D$5:$D$504,$A34))</f>
        <v/>
      </c>
      <c r="E34" s="17">
        <f>IF($A34="","",COUNTIFS('修理受付'!$D$5:$D$504,$A34,'修理受付'!$C$5:$C$504,"受付")+COUNTIFS('修理受付'!$D$5:$D$504,$A34,'修理受付'!$C$5:$C$504,"確認中")+COUNTIFS('修理受付'!$D$5:$D$504,$A34,'修理受付'!$C$5:$C$504,"対応中"))</f>
        <v/>
      </c>
    </row>
    <row r="35" spans="1:5">
      <c r="A35" s="16">
        <f>IF('製品一覧'!$A16="","",'製品一覧'!$A16)</f>
        <v/>
      </c>
      <c r="B35" s="16">
        <f>IF('製品一覧'!$B16="","",'製品一覧'!$B16)</f>
        <v/>
      </c>
      <c r="C35" s="17">
        <f>IF($A35="","",COUNTIF('製品登録台帳'!$B$5:$B$1004,$A35))</f>
        <v/>
      </c>
      <c r="D35" s="17">
        <f>IF($A35="","",COUNTIF('修理受付'!$D$5:$D$504,$A35))</f>
        <v/>
      </c>
      <c r="E35" s="17">
        <f>IF($A35="","",COUNTIFS('修理受付'!$D$5:$D$504,$A35,'修理受付'!$C$5:$C$504,"受付")+COUNTIFS('修理受付'!$D$5:$D$504,$A35,'修理受付'!$C$5:$C$504,"確認中")+COUNTIFS('修理受付'!$D$5:$D$504,$A35,'修理受付'!$C$5:$C$504,"対応中"))</f>
        <v/>
      </c>
    </row>
    <row r="36" spans="1:5">
      <c r="A36" s="16">
        <f>IF('製品一覧'!$A17="","",'製品一覧'!$A17)</f>
        <v/>
      </c>
      <c r="B36" s="16">
        <f>IF('製品一覧'!$B17="","",'製品一覧'!$B17)</f>
        <v/>
      </c>
      <c r="C36" s="17">
        <f>IF($A36="","",COUNTIF('製品登録台帳'!$B$5:$B$1004,$A36))</f>
        <v/>
      </c>
      <c r="D36" s="17">
        <f>IF($A36="","",COUNTIF('修理受付'!$D$5:$D$504,$A36))</f>
        <v/>
      </c>
      <c r="E36" s="17">
        <f>IF($A36="","",COUNTIFS('修理受付'!$D$5:$D$504,$A36,'修理受付'!$C$5:$C$504,"受付")+COUNTIFS('修理受付'!$D$5:$D$504,$A36,'修理受付'!$C$5:$C$504,"確認中")+COUNTIFS('修理受付'!$D$5:$D$504,$A36,'修理受付'!$C$5:$C$504,"対応中"))</f>
        <v/>
      </c>
    </row>
    <row r="37" spans="1:5">
      <c r="A37" s="16">
        <f>IF('製品一覧'!$A18="","",'製品一覧'!$A18)</f>
        <v/>
      </c>
      <c r="B37" s="16">
        <f>IF('製品一覧'!$B18="","",'製品一覧'!$B18)</f>
        <v/>
      </c>
      <c r="C37" s="17">
        <f>IF($A37="","",COUNTIF('製品登録台帳'!$B$5:$B$1004,$A37))</f>
        <v/>
      </c>
      <c r="D37" s="17">
        <f>IF($A37="","",COUNTIF('修理受付'!$D$5:$D$504,$A37))</f>
        <v/>
      </c>
      <c r="E37" s="17">
        <f>IF($A37="","",COUNTIFS('修理受付'!$D$5:$D$504,$A37,'修理受付'!$C$5:$C$504,"受付")+COUNTIFS('修理受付'!$D$5:$D$504,$A37,'修理受付'!$C$5:$C$504,"確認中")+COUNTIFS('修理受付'!$D$5:$D$504,$A37,'修理受付'!$C$5:$C$504,"対応中"))</f>
        <v/>
      </c>
    </row>
    <row r="38" spans="1:5">
      <c r="A38" s="16">
        <f>IF('製品一覧'!$A19="","",'製品一覧'!$A19)</f>
        <v/>
      </c>
      <c r="B38" s="16">
        <f>IF('製品一覧'!$B19="","",'製品一覧'!$B19)</f>
        <v/>
      </c>
      <c r="C38" s="17">
        <f>IF($A38="","",COUNTIF('製品登録台帳'!$B$5:$B$1004,$A38))</f>
        <v/>
      </c>
      <c r="D38" s="17">
        <f>IF($A38="","",COUNTIF('修理受付'!$D$5:$D$504,$A38))</f>
        <v/>
      </c>
      <c r="E38" s="17">
        <f>IF($A38="","",COUNTIFS('修理受付'!$D$5:$D$504,$A38,'修理受付'!$C$5:$C$504,"受付")+COUNTIFS('修理受付'!$D$5:$D$504,$A38,'修理受付'!$C$5:$C$504,"確認中")+COUNTIFS('修理受付'!$D$5:$D$504,$A38,'修理受付'!$C$5:$C$504,"対応中"))</f>
        <v/>
      </c>
    </row>
    <row r="39" spans="1:5">
      <c r="A39" s="16">
        <f>IF('製品一覧'!$A20="","",'製品一覧'!$A20)</f>
        <v/>
      </c>
      <c r="B39" s="16">
        <f>IF('製品一覧'!$B20="","",'製品一覧'!$B20)</f>
        <v/>
      </c>
      <c r="C39" s="17">
        <f>IF($A39="","",COUNTIF('製品登録台帳'!$B$5:$B$1004,$A39))</f>
        <v/>
      </c>
      <c r="D39" s="17">
        <f>IF($A39="","",COUNTIF('修理受付'!$D$5:$D$504,$A39))</f>
        <v/>
      </c>
      <c r="E39" s="17">
        <f>IF($A39="","",COUNTIFS('修理受付'!$D$5:$D$504,$A39,'修理受付'!$C$5:$C$504,"受付")+COUNTIFS('修理受付'!$D$5:$D$504,$A39,'修理受付'!$C$5:$C$504,"確認中")+COUNTIFS('修理受付'!$D$5:$D$504,$A39,'修理受付'!$C$5:$C$504,"対応中"))</f>
        <v/>
      </c>
    </row>
    <row r="40" spans="1:5">
      <c r="A40" s="16">
        <f>IF('製品一覧'!$A21="","",'製品一覧'!$A21)</f>
        <v/>
      </c>
      <c r="B40" s="16">
        <f>IF('製品一覧'!$B21="","",'製品一覧'!$B21)</f>
        <v/>
      </c>
      <c r="C40" s="17">
        <f>IF($A40="","",COUNTIF('製品登録台帳'!$B$5:$B$1004,$A40))</f>
        <v/>
      </c>
      <c r="D40" s="17">
        <f>IF($A40="","",COUNTIF('修理受付'!$D$5:$D$504,$A40))</f>
        <v/>
      </c>
      <c r="E40" s="17">
        <f>IF($A40="","",COUNTIFS('修理受付'!$D$5:$D$504,$A40,'修理受付'!$C$5:$C$504,"受付")+COUNTIFS('修理受付'!$D$5:$D$504,$A40,'修理受付'!$C$5:$C$504,"確認中")+COUNTIFS('修理受付'!$D$5:$D$504,$A40,'修理受付'!$C$5:$C$504,"対応中"))</f>
        <v/>
      </c>
    </row>
    <row r="41" spans="1:5">
      <c r="A41" s="16">
        <f>IF('製品一覧'!$A22="","",'製品一覧'!$A22)</f>
        <v/>
      </c>
      <c r="B41" s="16">
        <f>IF('製品一覧'!$B22="","",'製品一覧'!$B22)</f>
        <v/>
      </c>
      <c r="C41" s="17">
        <f>IF($A41="","",COUNTIF('製品登録台帳'!$B$5:$B$1004,$A41))</f>
        <v/>
      </c>
      <c r="D41" s="17">
        <f>IF($A41="","",COUNTIF('修理受付'!$D$5:$D$504,$A41))</f>
        <v/>
      </c>
      <c r="E41" s="17">
        <f>IF($A41="","",COUNTIFS('修理受付'!$D$5:$D$504,$A41,'修理受付'!$C$5:$C$504,"受付")+COUNTIFS('修理受付'!$D$5:$D$504,$A41,'修理受付'!$C$5:$C$504,"確認中")+COUNTIFS('修理受付'!$D$5:$D$504,$A41,'修理受付'!$C$5:$C$504,"対応中"))</f>
        <v/>
      </c>
    </row>
    <row r="42" spans="1:5">
      <c r="A42" s="16">
        <f>IF('製品一覧'!$A23="","",'製品一覧'!$A23)</f>
        <v/>
      </c>
      <c r="B42" s="16">
        <f>IF('製品一覧'!$B23="","",'製品一覧'!$B23)</f>
        <v/>
      </c>
      <c r="C42" s="17">
        <f>IF($A42="","",COUNTIF('製品登録台帳'!$B$5:$B$1004,$A42))</f>
        <v/>
      </c>
      <c r="D42" s="17">
        <f>IF($A42="","",COUNTIF('修理受付'!$D$5:$D$504,$A42))</f>
        <v/>
      </c>
      <c r="E42" s="17">
        <f>IF($A42="","",COUNTIFS('修理受付'!$D$5:$D$504,$A42,'修理受付'!$C$5:$C$504,"受付")+COUNTIFS('修理受付'!$D$5:$D$504,$A42,'修理受付'!$C$5:$C$504,"確認中")+COUNTIFS('修理受付'!$D$5:$D$504,$A42,'修理受付'!$C$5:$C$504,"対応中"))</f>
        <v/>
      </c>
    </row>
    <row r="43" spans="1:5">
      <c r="A43" s="16">
        <f>IF('製品一覧'!$A24="","",'製品一覧'!$A24)</f>
        <v/>
      </c>
      <c r="B43" s="16">
        <f>IF('製品一覧'!$B24="","",'製品一覧'!$B24)</f>
        <v/>
      </c>
      <c r="C43" s="17">
        <f>IF($A43="","",COUNTIF('製品登録台帳'!$B$5:$B$1004,$A43))</f>
        <v/>
      </c>
      <c r="D43" s="17">
        <f>IF($A43="","",COUNTIF('修理受付'!$D$5:$D$504,$A43))</f>
        <v/>
      </c>
      <c r="E43" s="17">
        <f>IF($A43="","",COUNTIFS('修理受付'!$D$5:$D$504,$A43,'修理受付'!$C$5:$C$504,"受付")+COUNTIFS('修理受付'!$D$5:$D$504,$A43,'修理受付'!$C$5:$C$504,"確認中")+COUNTIFS('修理受付'!$D$5:$D$504,$A43,'修理受付'!$C$5:$C$504,"対応中"))</f>
        <v/>
      </c>
    </row>
    <row r="44" spans="1:5">
      <c r="A44" s="16">
        <f>IF('製品一覧'!$A25="","",'製品一覧'!$A25)</f>
        <v/>
      </c>
      <c r="B44" s="16">
        <f>IF('製品一覧'!$B25="","",'製品一覧'!$B25)</f>
        <v/>
      </c>
      <c r="C44" s="17">
        <f>IF($A44="","",COUNTIF('製品登録台帳'!$B$5:$B$1004,$A44))</f>
        <v/>
      </c>
      <c r="D44" s="17">
        <f>IF($A44="","",COUNTIF('修理受付'!$D$5:$D$504,$A44))</f>
        <v/>
      </c>
      <c r="E44" s="17">
        <f>IF($A44="","",COUNTIFS('修理受付'!$D$5:$D$504,$A44,'修理受付'!$C$5:$C$504,"受付")+COUNTIFS('修理受付'!$D$5:$D$504,$A44,'修理受付'!$C$5:$C$504,"確認中")+COUNTIFS('修理受付'!$D$5:$D$504,$A44,'修理受付'!$C$5:$C$504,"対応中"))</f>
        <v/>
      </c>
    </row>
    <row r="45" spans="1:5">
      <c r="A45" s="16">
        <f>IF('製品一覧'!$A26="","",'製品一覧'!$A26)</f>
        <v/>
      </c>
      <c r="B45" s="16">
        <f>IF('製品一覧'!$B26="","",'製品一覧'!$B26)</f>
        <v/>
      </c>
      <c r="C45" s="17">
        <f>IF($A45="","",COUNTIF('製品登録台帳'!$B$5:$B$1004,$A45))</f>
        <v/>
      </c>
      <c r="D45" s="17">
        <f>IF($A45="","",COUNTIF('修理受付'!$D$5:$D$504,$A45))</f>
        <v/>
      </c>
      <c r="E45" s="17">
        <f>IF($A45="","",COUNTIFS('修理受付'!$D$5:$D$504,$A45,'修理受付'!$C$5:$C$504,"受付")+COUNTIFS('修理受付'!$D$5:$D$504,$A45,'修理受付'!$C$5:$C$504,"確認中")+COUNTIFS('修理受付'!$D$5:$D$504,$A45,'修理受付'!$C$5:$C$504,"対応中"))</f>
        <v/>
      </c>
    </row>
    <row r="46" spans="1:5">
      <c r="A46" s="16">
        <f>IF('製品一覧'!$A27="","",'製品一覧'!$A27)</f>
        <v/>
      </c>
      <c r="B46" s="16">
        <f>IF('製品一覧'!$B27="","",'製品一覧'!$B27)</f>
        <v/>
      </c>
      <c r="C46" s="17">
        <f>IF($A46="","",COUNTIF('製品登録台帳'!$B$5:$B$1004,$A46))</f>
        <v/>
      </c>
      <c r="D46" s="17">
        <f>IF($A46="","",COUNTIF('修理受付'!$D$5:$D$504,$A46))</f>
        <v/>
      </c>
      <c r="E46" s="17">
        <f>IF($A46="","",COUNTIFS('修理受付'!$D$5:$D$504,$A46,'修理受付'!$C$5:$C$504,"受付")+COUNTIFS('修理受付'!$D$5:$D$504,$A46,'修理受付'!$C$5:$C$504,"確認中")+COUNTIFS('修理受付'!$D$5:$D$504,$A46,'修理受付'!$C$5:$C$504,"対応中"))</f>
        <v/>
      </c>
    </row>
    <row r="47" spans="1:5">
      <c r="A47" s="16">
        <f>IF('製品一覧'!$A28="","",'製品一覧'!$A28)</f>
        <v/>
      </c>
      <c r="B47" s="16">
        <f>IF('製品一覧'!$B28="","",'製品一覧'!$B28)</f>
        <v/>
      </c>
      <c r="C47" s="17">
        <f>IF($A47="","",COUNTIF('製品登録台帳'!$B$5:$B$1004,$A47))</f>
        <v/>
      </c>
      <c r="D47" s="17">
        <f>IF($A47="","",COUNTIF('修理受付'!$D$5:$D$504,$A47))</f>
        <v/>
      </c>
      <c r="E47" s="17">
        <f>IF($A47="","",COUNTIFS('修理受付'!$D$5:$D$504,$A47,'修理受付'!$C$5:$C$504,"受付")+COUNTIFS('修理受付'!$D$5:$D$504,$A47,'修理受付'!$C$5:$C$504,"確認中")+COUNTIFS('修理受付'!$D$5:$D$504,$A47,'修理受付'!$C$5:$C$504,"対応中"))</f>
        <v/>
      </c>
    </row>
    <row r="48" spans="1:5">
      <c r="A48" s="16">
        <f>IF('製品一覧'!$A29="","",'製品一覧'!$A29)</f>
        <v/>
      </c>
      <c r="B48" s="16">
        <f>IF('製品一覧'!$B29="","",'製品一覧'!$B29)</f>
        <v/>
      </c>
      <c r="C48" s="17">
        <f>IF($A48="","",COUNTIF('製品登録台帳'!$B$5:$B$1004,$A48))</f>
        <v/>
      </c>
      <c r="D48" s="17">
        <f>IF($A48="","",COUNTIF('修理受付'!$D$5:$D$504,$A48))</f>
        <v/>
      </c>
      <c r="E48" s="17">
        <f>IF($A48="","",COUNTIFS('修理受付'!$D$5:$D$504,$A48,'修理受付'!$C$5:$C$504,"受付")+COUNTIFS('修理受付'!$D$5:$D$504,$A48,'修理受付'!$C$5:$C$504,"確認中")+COUNTIFS('修理受付'!$D$5:$D$504,$A48,'修理受付'!$C$5:$C$504,"対応中"))</f>
        <v/>
      </c>
    </row>
    <row r="49" spans="1:5">
      <c r="A49" s="16">
        <f>IF('製品一覧'!$A30="","",'製品一覧'!$A30)</f>
        <v/>
      </c>
      <c r="B49" s="16">
        <f>IF('製品一覧'!$B30="","",'製品一覧'!$B30)</f>
        <v/>
      </c>
      <c r="C49" s="17">
        <f>IF($A49="","",COUNTIF('製品登録台帳'!$B$5:$B$1004,$A49))</f>
        <v/>
      </c>
      <c r="D49" s="17">
        <f>IF($A49="","",COUNTIF('修理受付'!$D$5:$D$504,$A49))</f>
        <v/>
      </c>
      <c r="E49" s="17">
        <f>IF($A49="","",COUNTIFS('修理受付'!$D$5:$D$504,$A49,'修理受付'!$C$5:$C$504,"受付")+COUNTIFS('修理受付'!$D$5:$D$504,$A49,'修理受付'!$C$5:$C$504,"確認中")+COUNTIFS('修理受付'!$D$5:$D$504,$A49,'修理受付'!$C$5:$C$504,"対応中"))</f>
        <v/>
      </c>
    </row>
    <row r="50" spans="1:5">
      <c r="A50" s="16">
        <f>IF('製品一覧'!$A31="","",'製品一覧'!$A31)</f>
        <v/>
      </c>
      <c r="B50" s="16">
        <f>IF('製品一覧'!$B31="","",'製品一覧'!$B31)</f>
        <v/>
      </c>
      <c r="C50" s="17">
        <f>IF($A50="","",COUNTIF('製品登録台帳'!$B$5:$B$1004,$A50))</f>
        <v/>
      </c>
      <c r="D50" s="17">
        <f>IF($A50="","",COUNTIF('修理受付'!$D$5:$D$504,$A50))</f>
        <v/>
      </c>
      <c r="E50" s="17">
        <f>IF($A50="","",COUNTIFS('修理受付'!$D$5:$D$504,$A50,'修理受付'!$C$5:$C$504,"受付")+COUNTIFS('修理受付'!$D$5:$D$504,$A50,'修理受付'!$C$5:$C$504,"確認中")+COUNTIFS('修理受付'!$D$5:$D$504,$A50,'修理受付'!$C$5:$C$504,"対応中"))</f>
        <v/>
      </c>
    </row>
    <row r="51" spans="1:5">
      <c r="A51" s="16">
        <f>IF('製品一覧'!$A32="","",'製品一覧'!$A32)</f>
        <v/>
      </c>
      <c r="B51" s="16">
        <f>IF('製品一覧'!$B32="","",'製品一覧'!$B32)</f>
        <v/>
      </c>
      <c r="C51" s="17">
        <f>IF($A51="","",COUNTIF('製品登録台帳'!$B$5:$B$1004,$A51))</f>
        <v/>
      </c>
      <c r="D51" s="17">
        <f>IF($A51="","",COUNTIF('修理受付'!$D$5:$D$504,$A51))</f>
        <v/>
      </c>
      <c r="E51" s="17">
        <f>IF($A51="","",COUNTIFS('修理受付'!$D$5:$D$504,$A51,'修理受付'!$C$5:$C$504,"受付")+COUNTIFS('修理受付'!$D$5:$D$504,$A51,'修理受付'!$C$5:$C$504,"確認中")+COUNTIFS('修理受付'!$D$5:$D$504,$A51,'修理受付'!$C$5:$C$504,"対応中"))</f>
        <v/>
      </c>
    </row>
    <row r="52" spans="1:5">
      <c r="A52" s="16">
        <f>IF('製品一覧'!$A33="","",'製品一覧'!$A33)</f>
        <v/>
      </c>
      <c r="B52" s="16">
        <f>IF('製品一覧'!$B33="","",'製品一覧'!$B33)</f>
        <v/>
      </c>
      <c r="C52" s="17">
        <f>IF($A52="","",COUNTIF('製品登録台帳'!$B$5:$B$1004,$A52))</f>
        <v/>
      </c>
      <c r="D52" s="17">
        <f>IF($A52="","",COUNTIF('修理受付'!$D$5:$D$504,$A52))</f>
        <v/>
      </c>
      <c r="E52" s="17">
        <f>IF($A52="","",COUNTIFS('修理受付'!$D$5:$D$504,$A52,'修理受付'!$C$5:$C$504,"受付")+COUNTIFS('修理受付'!$D$5:$D$504,$A52,'修理受付'!$C$5:$C$504,"確認中")+COUNTIFS('修理受付'!$D$5:$D$504,$A52,'修理受付'!$C$5:$C$504,"対応中"))</f>
        <v/>
      </c>
    </row>
    <row r="53" spans="1:5">
      <c r="A53" s="16">
        <f>IF('製品一覧'!$A34="","",'製品一覧'!$A34)</f>
        <v/>
      </c>
      <c r="B53" s="16">
        <f>IF('製品一覧'!$B34="","",'製品一覧'!$B34)</f>
        <v/>
      </c>
      <c r="C53" s="17">
        <f>IF($A53="","",COUNTIF('製品登録台帳'!$B$5:$B$1004,$A53))</f>
        <v/>
      </c>
      <c r="D53" s="17">
        <f>IF($A53="","",COUNTIF('修理受付'!$D$5:$D$504,$A53))</f>
        <v/>
      </c>
      <c r="E53" s="17">
        <f>IF($A53="","",COUNTIFS('修理受付'!$D$5:$D$504,$A53,'修理受付'!$C$5:$C$504,"受付")+COUNTIFS('修理受付'!$D$5:$D$504,$A53,'修理受付'!$C$5:$C$504,"確認中")+COUNTIFS('修理受付'!$D$5:$D$504,$A53,'修理受付'!$C$5:$C$504,"対応中"))</f>
        <v/>
      </c>
    </row>
    <row r="54" spans="1:5">
      <c r="A54" s="16">
        <f>IF('製品一覧'!$A35="","",'製品一覧'!$A35)</f>
        <v/>
      </c>
      <c r="B54" s="16">
        <f>IF('製品一覧'!$B35="","",'製品一覧'!$B35)</f>
        <v/>
      </c>
      <c r="C54" s="17">
        <f>IF($A54="","",COUNTIF('製品登録台帳'!$B$5:$B$1004,$A54))</f>
        <v/>
      </c>
      <c r="D54" s="17">
        <f>IF($A54="","",COUNTIF('修理受付'!$D$5:$D$504,$A54))</f>
        <v/>
      </c>
      <c r="E54" s="17">
        <f>IF($A54="","",COUNTIFS('修理受付'!$D$5:$D$504,$A54,'修理受付'!$C$5:$C$504,"受付")+COUNTIFS('修理受付'!$D$5:$D$504,$A54,'修理受付'!$C$5:$C$504,"確認中")+COUNTIFS('修理受付'!$D$5:$D$504,$A54,'修理受付'!$C$5:$C$504,"対応中"))</f>
        <v/>
      </c>
    </row>
    <row r="55" spans="1:5">
      <c r="A55" s="16">
        <f>IF('製品一覧'!$A36="","",'製品一覧'!$A36)</f>
        <v/>
      </c>
      <c r="B55" s="16">
        <f>IF('製品一覧'!$B36="","",'製品一覧'!$B36)</f>
        <v/>
      </c>
      <c r="C55" s="17">
        <f>IF($A55="","",COUNTIF('製品登録台帳'!$B$5:$B$1004,$A55))</f>
        <v/>
      </c>
      <c r="D55" s="17">
        <f>IF($A55="","",COUNTIF('修理受付'!$D$5:$D$504,$A55))</f>
        <v/>
      </c>
      <c r="E55" s="17">
        <f>IF($A55="","",COUNTIFS('修理受付'!$D$5:$D$504,$A55,'修理受付'!$C$5:$C$504,"受付")+COUNTIFS('修理受付'!$D$5:$D$504,$A55,'修理受付'!$C$5:$C$504,"確認中")+COUNTIFS('修理受付'!$D$5:$D$504,$A55,'修理受付'!$C$5:$C$504,"対応中"))</f>
        <v/>
      </c>
    </row>
    <row r="56" spans="1:5">
      <c r="A56" s="16">
        <f>IF('製品一覧'!$A37="","",'製品一覧'!$A37)</f>
        <v/>
      </c>
      <c r="B56" s="16">
        <f>IF('製品一覧'!$B37="","",'製品一覧'!$B37)</f>
        <v/>
      </c>
      <c r="C56" s="17">
        <f>IF($A56="","",COUNTIF('製品登録台帳'!$B$5:$B$1004,$A56))</f>
        <v/>
      </c>
      <c r="D56" s="17">
        <f>IF($A56="","",COUNTIF('修理受付'!$D$5:$D$504,$A56))</f>
        <v/>
      </c>
      <c r="E56" s="17">
        <f>IF($A56="","",COUNTIFS('修理受付'!$D$5:$D$504,$A56,'修理受付'!$C$5:$C$504,"受付")+COUNTIFS('修理受付'!$D$5:$D$504,$A56,'修理受付'!$C$5:$C$504,"確認中")+COUNTIFS('修理受付'!$D$5:$D$504,$A56,'修理受付'!$C$5:$C$504,"対応中"))</f>
        <v/>
      </c>
    </row>
    <row r="57" spans="1:5">
      <c r="A57" s="16">
        <f>IF('製品一覧'!$A38="","",'製品一覧'!$A38)</f>
        <v/>
      </c>
      <c r="B57" s="16">
        <f>IF('製品一覧'!$B38="","",'製品一覧'!$B38)</f>
        <v/>
      </c>
      <c r="C57" s="17">
        <f>IF($A57="","",COUNTIF('製品登録台帳'!$B$5:$B$1004,$A57))</f>
        <v/>
      </c>
      <c r="D57" s="17">
        <f>IF($A57="","",COUNTIF('修理受付'!$D$5:$D$504,$A57))</f>
        <v/>
      </c>
      <c r="E57" s="17">
        <f>IF($A57="","",COUNTIFS('修理受付'!$D$5:$D$504,$A57,'修理受付'!$C$5:$C$504,"受付")+COUNTIFS('修理受付'!$D$5:$D$504,$A57,'修理受付'!$C$5:$C$504,"確認中")+COUNTIFS('修理受付'!$D$5:$D$504,$A57,'修理受付'!$C$5:$C$504,"対応中"))</f>
        <v/>
      </c>
    </row>
    <row r="58" spans="1:5">
      <c r="A58" s="16">
        <f>IF('製品一覧'!$A39="","",'製品一覧'!$A39)</f>
        <v/>
      </c>
      <c r="B58" s="16">
        <f>IF('製品一覧'!$B39="","",'製品一覧'!$B39)</f>
        <v/>
      </c>
      <c r="C58" s="17">
        <f>IF($A58="","",COUNTIF('製品登録台帳'!$B$5:$B$1004,$A58))</f>
        <v/>
      </c>
      <c r="D58" s="17">
        <f>IF($A58="","",COUNTIF('修理受付'!$D$5:$D$504,$A58))</f>
        <v/>
      </c>
      <c r="E58" s="17">
        <f>IF($A58="","",COUNTIFS('修理受付'!$D$5:$D$504,$A58,'修理受付'!$C$5:$C$504,"受付")+COUNTIFS('修理受付'!$D$5:$D$504,$A58,'修理受付'!$C$5:$C$504,"確認中")+COUNTIFS('修理受付'!$D$5:$D$504,$A58,'修理受付'!$C$5:$C$504,"対応中"))</f>
        <v/>
      </c>
    </row>
    <row r="59" spans="1:5">
      <c r="A59" s="16">
        <f>IF('製品一覧'!$A40="","",'製品一覧'!$A40)</f>
        <v/>
      </c>
      <c r="B59" s="16">
        <f>IF('製品一覧'!$B40="","",'製品一覧'!$B40)</f>
        <v/>
      </c>
      <c r="C59" s="17">
        <f>IF($A59="","",COUNTIF('製品登録台帳'!$B$5:$B$1004,$A59))</f>
        <v/>
      </c>
      <c r="D59" s="17">
        <f>IF($A59="","",COUNTIF('修理受付'!$D$5:$D$504,$A59))</f>
        <v/>
      </c>
      <c r="E59" s="17">
        <f>IF($A59="","",COUNTIFS('修理受付'!$D$5:$D$504,$A59,'修理受付'!$C$5:$C$504,"受付")+COUNTIFS('修理受付'!$D$5:$D$504,$A59,'修理受付'!$C$5:$C$504,"確認中")+COUNTIFS('修理受付'!$D$5:$D$504,$A59,'修理受付'!$C$5:$C$504,"対応中"))</f>
        <v/>
      </c>
    </row>
    <row r="60" spans="1:5">
      <c r="A60" s="16">
        <f>IF('製品一覧'!$A41="","",'製品一覧'!$A41)</f>
        <v/>
      </c>
      <c r="B60" s="16">
        <f>IF('製品一覧'!$B41="","",'製品一覧'!$B41)</f>
        <v/>
      </c>
      <c r="C60" s="17">
        <f>IF($A60="","",COUNTIF('製品登録台帳'!$B$5:$B$1004,$A60))</f>
        <v/>
      </c>
      <c r="D60" s="17">
        <f>IF($A60="","",COUNTIF('修理受付'!$D$5:$D$504,$A60))</f>
        <v/>
      </c>
      <c r="E60" s="17">
        <f>IF($A60="","",COUNTIFS('修理受付'!$D$5:$D$504,$A60,'修理受付'!$C$5:$C$504,"受付")+COUNTIFS('修理受付'!$D$5:$D$504,$A60,'修理受付'!$C$5:$C$504,"確認中")+COUNTIFS('修理受付'!$D$5:$D$504,$A60,'修理受付'!$C$5:$C$504,"対応中"))</f>
        <v/>
      </c>
    </row>
    <row r="61" spans="1:5">
      <c r="A61" s="16">
        <f>IF('製品一覧'!$A42="","",'製品一覧'!$A42)</f>
        <v/>
      </c>
      <c r="B61" s="16">
        <f>IF('製品一覧'!$B42="","",'製品一覧'!$B42)</f>
        <v/>
      </c>
      <c r="C61" s="17">
        <f>IF($A61="","",COUNTIF('製品登録台帳'!$B$5:$B$1004,$A61))</f>
        <v/>
      </c>
      <c r="D61" s="17">
        <f>IF($A61="","",COUNTIF('修理受付'!$D$5:$D$504,$A61))</f>
        <v/>
      </c>
      <c r="E61" s="17">
        <f>IF($A61="","",COUNTIFS('修理受付'!$D$5:$D$504,$A61,'修理受付'!$C$5:$C$504,"受付")+COUNTIFS('修理受付'!$D$5:$D$504,$A61,'修理受付'!$C$5:$C$504,"確認中")+COUNTIFS('修理受付'!$D$5:$D$504,$A61,'修理受付'!$C$5:$C$504,"対応中"))</f>
        <v/>
      </c>
    </row>
    <row r="62" spans="1:5">
      <c r="A62" s="16">
        <f>IF('製品一覧'!$A43="","",'製品一覧'!$A43)</f>
        <v/>
      </c>
      <c r="B62" s="16">
        <f>IF('製品一覧'!$B43="","",'製品一覧'!$B43)</f>
        <v/>
      </c>
      <c r="C62" s="17">
        <f>IF($A62="","",COUNTIF('製品登録台帳'!$B$5:$B$1004,$A62))</f>
        <v/>
      </c>
      <c r="D62" s="17">
        <f>IF($A62="","",COUNTIF('修理受付'!$D$5:$D$504,$A62))</f>
        <v/>
      </c>
      <c r="E62" s="17">
        <f>IF($A62="","",COUNTIFS('修理受付'!$D$5:$D$504,$A62,'修理受付'!$C$5:$C$504,"受付")+COUNTIFS('修理受付'!$D$5:$D$504,$A62,'修理受付'!$C$5:$C$504,"確認中")+COUNTIFS('修理受付'!$D$5:$D$504,$A62,'修理受付'!$C$5:$C$504,"対応中"))</f>
        <v/>
      </c>
    </row>
    <row r="63" spans="1:5">
      <c r="A63" s="16">
        <f>IF('製品一覧'!$A44="","",'製品一覧'!$A44)</f>
        <v/>
      </c>
      <c r="B63" s="16">
        <f>IF('製品一覧'!$B44="","",'製品一覧'!$B44)</f>
        <v/>
      </c>
      <c r="C63" s="17">
        <f>IF($A63="","",COUNTIF('製品登録台帳'!$B$5:$B$1004,$A63))</f>
        <v/>
      </c>
      <c r="D63" s="17">
        <f>IF($A63="","",COUNTIF('修理受付'!$D$5:$D$504,$A63))</f>
        <v/>
      </c>
      <c r="E63" s="17">
        <f>IF($A63="","",COUNTIFS('修理受付'!$D$5:$D$504,$A63,'修理受付'!$C$5:$C$504,"受付")+COUNTIFS('修理受付'!$D$5:$D$504,$A63,'修理受付'!$C$5:$C$504,"確認中")+COUNTIFS('修理受付'!$D$5:$D$504,$A63,'修理受付'!$C$5:$C$504,"対応中"))</f>
        <v/>
      </c>
    </row>
    <row r="64" spans="1:5">
      <c r="A64" s="16">
        <f>IF('製品一覧'!$A45="","",'製品一覧'!$A45)</f>
        <v/>
      </c>
      <c r="B64" s="16">
        <f>IF('製品一覧'!$B45="","",'製品一覧'!$B45)</f>
        <v/>
      </c>
      <c r="C64" s="17">
        <f>IF($A64="","",COUNTIF('製品登録台帳'!$B$5:$B$1004,$A64))</f>
        <v/>
      </c>
      <c r="D64" s="17">
        <f>IF($A64="","",COUNTIF('修理受付'!$D$5:$D$504,$A64))</f>
        <v/>
      </c>
      <c r="E64" s="17">
        <f>IF($A64="","",COUNTIFS('修理受付'!$D$5:$D$504,$A64,'修理受付'!$C$5:$C$504,"受付")+COUNTIFS('修理受付'!$D$5:$D$504,$A64,'修理受付'!$C$5:$C$504,"確認中")+COUNTIFS('修理受付'!$D$5:$D$504,$A64,'修理受付'!$C$5:$C$504,"対応中"))</f>
        <v/>
      </c>
    </row>
    <row r="65" spans="1:5">
      <c r="A65" s="16">
        <f>IF('製品一覧'!$A46="","",'製品一覧'!$A46)</f>
        <v/>
      </c>
      <c r="B65" s="16">
        <f>IF('製品一覧'!$B46="","",'製品一覧'!$B46)</f>
        <v/>
      </c>
      <c r="C65" s="17">
        <f>IF($A65="","",COUNTIF('製品登録台帳'!$B$5:$B$1004,$A65))</f>
        <v/>
      </c>
      <c r="D65" s="17">
        <f>IF($A65="","",COUNTIF('修理受付'!$D$5:$D$504,$A65))</f>
        <v/>
      </c>
      <c r="E65" s="17">
        <f>IF($A65="","",COUNTIFS('修理受付'!$D$5:$D$504,$A65,'修理受付'!$C$5:$C$504,"受付")+COUNTIFS('修理受付'!$D$5:$D$504,$A65,'修理受付'!$C$5:$C$504,"確認中")+COUNTIFS('修理受付'!$D$5:$D$504,$A65,'修理受付'!$C$5:$C$504,"対応中"))</f>
        <v/>
      </c>
    </row>
    <row r="66" spans="1:5">
      <c r="A66" s="16">
        <f>IF('製品一覧'!$A47="","",'製品一覧'!$A47)</f>
        <v/>
      </c>
      <c r="B66" s="16">
        <f>IF('製品一覧'!$B47="","",'製品一覧'!$B47)</f>
        <v/>
      </c>
      <c r="C66" s="17">
        <f>IF($A66="","",COUNTIF('製品登録台帳'!$B$5:$B$1004,$A66))</f>
        <v/>
      </c>
      <c r="D66" s="17">
        <f>IF($A66="","",COUNTIF('修理受付'!$D$5:$D$504,$A66))</f>
        <v/>
      </c>
      <c r="E66" s="17">
        <f>IF($A66="","",COUNTIFS('修理受付'!$D$5:$D$504,$A66,'修理受付'!$C$5:$C$504,"受付")+COUNTIFS('修理受付'!$D$5:$D$504,$A66,'修理受付'!$C$5:$C$504,"確認中")+COUNTIFS('修理受付'!$D$5:$D$504,$A66,'修理受付'!$C$5:$C$504,"対応中"))</f>
        <v/>
      </c>
    </row>
    <row r="67" spans="1:5">
      <c r="A67" s="16">
        <f>IF('製品一覧'!$A48="","",'製品一覧'!$A48)</f>
        <v/>
      </c>
      <c r="B67" s="16">
        <f>IF('製品一覧'!$B48="","",'製品一覧'!$B48)</f>
        <v/>
      </c>
      <c r="C67" s="17">
        <f>IF($A67="","",COUNTIF('製品登録台帳'!$B$5:$B$1004,$A67))</f>
        <v/>
      </c>
      <c r="D67" s="17">
        <f>IF($A67="","",COUNTIF('修理受付'!$D$5:$D$504,$A67))</f>
        <v/>
      </c>
      <c r="E67" s="17">
        <f>IF($A67="","",COUNTIFS('修理受付'!$D$5:$D$504,$A67,'修理受付'!$C$5:$C$504,"受付")+COUNTIFS('修理受付'!$D$5:$D$504,$A67,'修理受付'!$C$5:$C$504,"確認中")+COUNTIFS('修理受付'!$D$5:$D$504,$A67,'修理受付'!$C$5:$C$504,"対応中"))</f>
        <v/>
      </c>
    </row>
    <row r="68" spans="1:5">
      <c r="A68" s="16">
        <f>IF('製品一覧'!$A49="","",'製品一覧'!$A49)</f>
        <v/>
      </c>
      <c r="B68" s="16">
        <f>IF('製品一覧'!$B49="","",'製品一覧'!$B49)</f>
        <v/>
      </c>
      <c r="C68" s="17">
        <f>IF($A68="","",COUNTIF('製品登録台帳'!$B$5:$B$1004,$A68))</f>
        <v/>
      </c>
      <c r="D68" s="17">
        <f>IF($A68="","",COUNTIF('修理受付'!$D$5:$D$504,$A68))</f>
        <v/>
      </c>
      <c r="E68" s="17">
        <f>IF($A68="","",COUNTIFS('修理受付'!$D$5:$D$504,$A68,'修理受付'!$C$5:$C$504,"受付")+COUNTIFS('修理受付'!$D$5:$D$504,$A68,'修理受付'!$C$5:$C$504,"確認中")+COUNTIFS('修理受付'!$D$5:$D$504,$A68,'修理受付'!$C$5:$C$504,"対応中"))</f>
        <v/>
      </c>
    </row>
    <row r="69" spans="1:5">
      <c r="A69" s="16">
        <f>IF('製品一覧'!$A50="","",'製品一覧'!$A50)</f>
        <v/>
      </c>
      <c r="B69" s="16">
        <f>IF('製品一覧'!$B50="","",'製品一覧'!$B50)</f>
        <v/>
      </c>
      <c r="C69" s="17">
        <f>IF($A69="","",COUNTIF('製品登録台帳'!$B$5:$B$1004,$A69))</f>
        <v/>
      </c>
      <c r="D69" s="17">
        <f>IF($A69="","",COUNTIF('修理受付'!$D$5:$D$504,$A69))</f>
        <v/>
      </c>
      <c r="E69" s="17">
        <f>IF($A69="","",COUNTIFS('修理受付'!$D$5:$D$504,$A69,'修理受付'!$C$5:$C$504,"受付")+COUNTIFS('修理受付'!$D$5:$D$504,$A69,'修理受付'!$C$5:$C$504,"確認中")+COUNTIFS('修理受付'!$D$5:$D$504,$A69,'修理受付'!$C$5:$C$504,"対応中"))</f>
        <v/>
      </c>
    </row>
    <row r="70" spans="1:5">
      <c r="A70" s="16">
        <f>IF('製品一覧'!$A51="","",'製品一覧'!$A51)</f>
        <v/>
      </c>
      <c r="B70" s="16">
        <f>IF('製品一覧'!$B51="","",'製品一覧'!$B51)</f>
        <v/>
      </c>
      <c r="C70" s="17">
        <f>IF($A70="","",COUNTIF('製品登録台帳'!$B$5:$B$1004,$A70))</f>
        <v/>
      </c>
      <c r="D70" s="17">
        <f>IF($A70="","",COUNTIF('修理受付'!$D$5:$D$504,$A70))</f>
        <v/>
      </c>
      <c r="E70" s="17">
        <f>IF($A70="","",COUNTIFS('修理受付'!$D$5:$D$504,$A70,'修理受付'!$C$5:$C$504,"受付")+COUNTIFS('修理受付'!$D$5:$D$504,$A70,'修理受付'!$C$5:$C$504,"確認中")+COUNTIFS('修理受付'!$D$5:$D$504,$A70,'修理受付'!$C$5:$C$504,"対応中"))</f>
        <v/>
      </c>
    </row>
    <row r="71" spans="1:5">
      <c r="A71" s="16">
        <f>IF('製品一覧'!$A52="","",'製品一覧'!$A52)</f>
        <v/>
      </c>
      <c r="B71" s="16">
        <f>IF('製品一覧'!$B52="","",'製品一覧'!$B52)</f>
        <v/>
      </c>
      <c r="C71" s="17">
        <f>IF($A71="","",COUNTIF('製品登録台帳'!$B$5:$B$1004,$A71))</f>
        <v/>
      </c>
      <c r="D71" s="17">
        <f>IF($A71="","",COUNTIF('修理受付'!$D$5:$D$504,$A71))</f>
        <v/>
      </c>
      <c r="E71" s="17">
        <f>IF($A71="","",COUNTIFS('修理受付'!$D$5:$D$504,$A71,'修理受付'!$C$5:$C$504,"受付")+COUNTIFS('修理受付'!$D$5:$D$504,$A71,'修理受付'!$C$5:$C$504,"確認中")+COUNTIFS('修理受付'!$D$5:$D$504,$A71,'修理受付'!$C$5:$C$504,"対応中"))</f>
        <v/>
      </c>
    </row>
    <row r="72" spans="1:5">
      <c r="A72" s="16">
        <f>IF('製品一覧'!$A53="","",'製品一覧'!$A53)</f>
        <v/>
      </c>
      <c r="B72" s="16">
        <f>IF('製品一覧'!$B53="","",'製品一覧'!$B53)</f>
        <v/>
      </c>
      <c r="C72" s="17">
        <f>IF($A72="","",COUNTIF('製品登録台帳'!$B$5:$B$1004,$A72))</f>
        <v/>
      </c>
      <c r="D72" s="17">
        <f>IF($A72="","",COUNTIF('修理受付'!$D$5:$D$504,$A72))</f>
        <v/>
      </c>
      <c r="E72" s="17">
        <f>IF($A72="","",COUNTIFS('修理受付'!$D$5:$D$504,$A72,'修理受付'!$C$5:$C$504,"受付")+COUNTIFS('修理受付'!$D$5:$D$504,$A72,'修理受付'!$C$5:$C$504,"確認中")+COUNTIFS('修理受付'!$D$5:$D$504,$A72,'修理受付'!$C$5:$C$504,"対応中"))</f>
        <v/>
      </c>
    </row>
    <row r="73" spans="1:5">
      <c r="A73" s="16">
        <f>IF('製品一覧'!$A54="","",'製品一覧'!$A54)</f>
        <v/>
      </c>
      <c r="B73" s="16">
        <f>IF('製品一覧'!$B54="","",'製品一覧'!$B54)</f>
        <v/>
      </c>
      <c r="C73" s="17">
        <f>IF($A73="","",COUNTIF('製品登録台帳'!$B$5:$B$1004,$A73))</f>
        <v/>
      </c>
      <c r="D73" s="17">
        <f>IF($A73="","",COUNTIF('修理受付'!$D$5:$D$504,$A73))</f>
        <v/>
      </c>
      <c r="E73" s="17">
        <f>IF($A73="","",COUNTIFS('修理受付'!$D$5:$D$504,$A73,'修理受付'!$C$5:$C$504,"受付")+COUNTIFS('修理受付'!$D$5:$D$504,$A73,'修理受付'!$C$5:$C$504,"確認中")+COUNTIFS('修理受付'!$D$5:$D$504,$A73,'修理受付'!$C$5:$C$504,"対応中"))</f>
        <v/>
      </c>
    </row>
  </sheetData>
  <mergeCells count="3">
    <mergeCell ref="A4:B4"/>
    <mergeCell ref="A14:B14"/>
    <mergeCell ref="A22:E22"/>
  </mergeCells>
  <pageMargins left="0.7" right="0.7" top="0.75" bottom="0.75" header="0.3" footer="0.3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使い方</vt:lpstr>
      <vt:lpstr>製品一覧</vt:lpstr>
      <vt:lpstr>製品登録台帳</vt:lpstr>
      <vt:lpstr>修理受付</vt:lpstr>
      <vt:lpstr>集計</vt:lpstr>
      <vt:lpstr>修理受付!Print_Titles</vt:lpstr>
      <vt:lpstr>製品一覧!Print_Titles</vt:lpstr>
      <vt:lpstr>製品登録台帳!Print_Titles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製品保証・修理受付の管理表</dc:title>
  <dc:creator>ほしょうQR</dc:creator>
  <dc:description>https://hoshoqr.com/template/</dc:description>
  <cp:lastModifiedBy>ほしょうQR</cp:lastModifiedBy>
  <dcterms:created xsi:type="dcterms:W3CDTF">2026-11-05T14:57:19Z</dcterms:created>
  <dcterms:modified xsi:type="dcterms:W3CDTF">2026-11-05T14:57:19Z</dcterms:modified>
</cp:coreProperties>
</file>